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l 1513\Desktop\"/>
    </mc:Choice>
  </mc:AlternateContent>
  <bookViews>
    <workbookView xWindow="0" yWindow="0" windowWidth="28800" windowHeight="12210"/>
  </bookViews>
  <sheets>
    <sheet name="Página Inicial" sheetId="3" r:id="rId1"/>
    <sheet name="Itens" sheetId="1" r:id="rId2"/>
    <sheet name="Curva ABC" sheetId="2" r:id="rId3"/>
    <sheet name="Manual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7" i="1"/>
  <c r="H107" i="1" l="1"/>
  <c r="H75" i="1"/>
  <c r="H57" i="1"/>
  <c r="H139" i="1"/>
  <c r="H43" i="1"/>
  <c r="H131" i="1"/>
  <c r="H99" i="1"/>
  <c r="H67" i="1"/>
  <c r="H35" i="1"/>
  <c r="H155" i="1"/>
  <c r="H123" i="1"/>
  <c r="H91" i="1"/>
  <c r="H59" i="1"/>
  <c r="H19" i="1"/>
  <c r="H147" i="1"/>
  <c r="H115" i="1"/>
  <c r="H83" i="1"/>
  <c r="H51" i="1"/>
  <c r="H146" i="1"/>
  <c r="H130" i="1"/>
  <c r="H114" i="1"/>
  <c r="H98" i="1"/>
  <c r="H82" i="1"/>
  <c r="H58" i="1"/>
  <c r="H42" i="1"/>
  <c r="H34" i="1"/>
  <c r="H18" i="1"/>
  <c r="H159" i="1"/>
  <c r="H151" i="1"/>
  <c r="H143" i="1"/>
  <c r="H135" i="1"/>
  <c r="H127" i="1"/>
  <c r="H119" i="1"/>
  <c r="H111" i="1"/>
  <c r="H103" i="1"/>
  <c r="H95" i="1"/>
  <c r="H87" i="1"/>
  <c r="H79" i="1"/>
  <c r="H71" i="1"/>
  <c r="H63" i="1"/>
  <c r="H55" i="1"/>
  <c r="H47" i="1"/>
  <c r="H39" i="1"/>
  <c r="H31" i="1"/>
  <c r="H23" i="1"/>
  <c r="H15" i="1"/>
  <c r="H27" i="1"/>
  <c r="H11" i="1"/>
  <c r="H154" i="1"/>
  <c r="H138" i="1"/>
  <c r="H122" i="1"/>
  <c r="H106" i="1"/>
  <c r="H90" i="1"/>
  <c r="H74" i="1"/>
  <c r="H66" i="1"/>
  <c r="H50" i="1"/>
  <c r="H2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157" i="1"/>
  <c r="H153" i="1"/>
  <c r="H149" i="1"/>
  <c r="H141" i="1"/>
  <c r="H137" i="1"/>
  <c r="H133" i="1"/>
  <c r="H125" i="1"/>
  <c r="H121" i="1"/>
  <c r="H117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3" i="1"/>
  <c r="H49" i="1"/>
  <c r="H45" i="1"/>
  <c r="H41" i="1"/>
  <c r="H37" i="1"/>
  <c r="H33" i="1"/>
  <c r="H29" i="1"/>
  <c r="H25" i="1"/>
  <c r="H21" i="1"/>
  <c r="H17" i="1"/>
  <c r="H13" i="1"/>
  <c r="H9" i="1"/>
  <c r="H7" i="1"/>
  <c r="I7" i="1" s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H10" i="1"/>
  <c r="H145" i="1"/>
  <c r="H129" i="1"/>
  <c r="H113" i="1"/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</calcChain>
</file>

<file path=xl/sharedStrings.xml><?xml version="1.0" encoding="utf-8"?>
<sst xmlns="http://schemas.openxmlformats.org/spreadsheetml/2006/main" count="327" uniqueCount="178">
  <si>
    <t>Curva</t>
  </si>
  <si>
    <t>Descrição</t>
  </si>
  <si>
    <t>Unidade</t>
  </si>
  <si>
    <t>Quantidade</t>
  </si>
  <si>
    <t>Custo Unitário</t>
  </si>
  <si>
    <t>Valor</t>
  </si>
  <si>
    <t>%</t>
  </si>
  <si>
    <t>% Acumulado</t>
  </si>
  <si>
    <t>H</t>
  </si>
  <si>
    <t>KG</t>
  </si>
  <si>
    <t>M2</t>
  </si>
  <si>
    <t>M3</t>
  </si>
  <si>
    <t>UN</t>
  </si>
  <si>
    <t>M</t>
  </si>
  <si>
    <t>L</t>
  </si>
  <si>
    <t>MES</t>
  </si>
  <si>
    <t>A</t>
  </si>
  <si>
    <t>B</t>
  </si>
  <si>
    <t>C</t>
  </si>
  <si>
    <t>← 50% do custo total</t>
  </si>
  <si>
    <t>← 80% do custo total</t>
  </si>
  <si>
    <t>Servente</t>
  </si>
  <si>
    <t>Pedreiro</t>
  </si>
  <si>
    <t>Cimento Portland</t>
  </si>
  <si>
    <t>Porcelanato Polido</t>
  </si>
  <si>
    <t>Areia Lavada</t>
  </si>
  <si>
    <t>Madeira</t>
  </si>
  <si>
    <t>Barra de aço 5/8</t>
  </si>
  <si>
    <t>Porta Externa duas folhas</t>
  </si>
  <si>
    <t>Carpinteiro</t>
  </si>
  <si>
    <t>Estaca tipo Strauss Moldada</t>
  </si>
  <si>
    <t>Pintor</t>
  </si>
  <si>
    <t>Barra de Aço 50 3/4</t>
  </si>
  <si>
    <r>
      <rPr>
        <sz val="14"/>
        <color theme="0"/>
        <rFont val="Calibri"/>
        <family val="2"/>
        <scheme val="minor"/>
      </rPr>
      <t>Planilha Gratuita</t>
    </r>
    <r>
      <rPr>
        <b/>
        <sz val="14"/>
        <color theme="0"/>
        <rFont val="Calibri"/>
        <family val="2"/>
        <scheme val="minor"/>
      </rPr>
      <t xml:space="preserve">
Curva ABC para Construção Civil</t>
    </r>
  </si>
  <si>
    <r>
      <rPr>
        <b/>
        <sz val="9"/>
        <color indexed="63"/>
        <rFont val="Calibri1"/>
      </rPr>
      <t xml:space="preserve">
</t>
    </r>
    <r>
      <rPr>
        <sz val="9"/>
        <color indexed="63"/>
        <rFont val="Calibri1"/>
      </rPr>
      <t>Apareceu uma barra rosa no topo do arquivo dizendo 
que a planilha não é segura? 
Basta clicar em "</t>
    </r>
    <r>
      <rPr>
        <u/>
        <sz val="9"/>
        <color indexed="63"/>
        <rFont val="Calibri1"/>
      </rPr>
      <t>Obter mais detalhes"</t>
    </r>
    <r>
      <rPr>
        <sz val="9"/>
        <color indexed="63"/>
        <rFont val="Calibri1"/>
      </rPr>
      <t xml:space="preserve"> 
e posteriormente clicar no 
botão “</t>
    </r>
    <r>
      <rPr>
        <u/>
        <sz val="9"/>
        <color indexed="63"/>
        <rFont val="Calibri1"/>
      </rPr>
      <t>Editar mesmo assim</t>
    </r>
    <r>
      <rPr>
        <sz val="9"/>
        <color indexed="63"/>
        <rFont val="Calibri1"/>
      </rPr>
      <t>”.</t>
    </r>
  </si>
  <si>
    <r>
      <t>Bem-Vindo a nossa planilha de Curva ABC para Construção Civil</t>
    </r>
    <r>
      <rPr>
        <b/>
        <sz val="11"/>
        <color rgb="FF00206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Esta planilha vai ajudar você e sua empresa a evoluirem a gestão de custo de obras e também irá colaborar para uma maior assertividade dos planejamentos.
</t>
    </r>
  </si>
  <si>
    <t>Bloco de Concreto Estrutural</t>
  </si>
  <si>
    <t>Ajudante de Pintor</t>
  </si>
  <si>
    <t>Bloco de concreto canaleta</t>
  </si>
  <si>
    <t>Armador</t>
  </si>
  <si>
    <t>Caixilho de Alumínio</t>
  </si>
  <si>
    <t>Concreto dosado em central</t>
  </si>
  <si>
    <t>Pedra mineira - colocada</t>
  </si>
  <si>
    <t>Ajudante de carpinteiro</t>
  </si>
  <si>
    <t>Piso cerâmico esmaltado</t>
  </si>
  <si>
    <t>Tela de aço</t>
  </si>
  <si>
    <t>Bloco de concreto estruturao - inteiro</t>
  </si>
  <si>
    <t>Telha de cerâmica francesa</t>
  </si>
  <si>
    <t>Laje pre-fabricada treliça</t>
  </si>
  <si>
    <t>Emulsao Asfaltica</t>
  </si>
  <si>
    <t>Argamassa pre-fabricada</t>
  </si>
  <si>
    <t>Grama São Carlos</t>
  </si>
  <si>
    <t>Pedra britada 2</t>
  </si>
  <si>
    <t>Laje pre fabricada (forro)</t>
  </si>
  <si>
    <t>Revestimento cerâmico</t>
  </si>
  <si>
    <t>Cal hidradatada CL III</t>
  </si>
  <si>
    <t>Pontalete 3a construção</t>
  </si>
  <si>
    <t>Tinta latex PVA</t>
  </si>
  <si>
    <t>Ajudante de armador</t>
  </si>
  <si>
    <t>Barra de aço 50 1/4</t>
  </si>
  <si>
    <t>Escora metálica tipo A (locação)</t>
  </si>
  <si>
    <t>Misturador para lavatorio de mesa</t>
  </si>
  <si>
    <t>Geotextil (não tecido)</t>
  </si>
  <si>
    <t>Barra de aço 50 1/2</t>
  </si>
  <si>
    <t>Ladrilhista</t>
  </si>
  <si>
    <t>Bloco de concreto Canaleta</t>
  </si>
  <si>
    <t>Textura acrilica</t>
  </si>
  <si>
    <t>Tijolo comum maciço</t>
  </si>
  <si>
    <t>Bacia de louça para caixa</t>
  </si>
  <si>
    <t>Massa corrida</t>
  </si>
  <si>
    <t>Sondagem a percussão</t>
  </si>
  <si>
    <t>Caixa acoplada</t>
  </si>
  <si>
    <t>Argamassa adesiva</t>
  </si>
  <si>
    <t>Chapa compensada resinada</t>
  </si>
  <si>
    <t>Tinta betuminosa</t>
  </si>
  <si>
    <t>Concreto dosado em central Brita</t>
  </si>
  <si>
    <t>Batente de madeira para porta 1 folha</t>
  </si>
  <si>
    <t>Tabua 3a Construção</t>
  </si>
  <si>
    <t>Pedra britada 3</t>
  </si>
  <si>
    <t>Fechadura completa para porta externa em latão</t>
  </si>
  <si>
    <t>Fechadura completa para porta interna em latão</t>
  </si>
  <si>
    <t>Selador base PVA</t>
  </si>
  <si>
    <t>Ferrage para telhados</t>
  </si>
  <si>
    <t>Sarrafo 3A construção</t>
  </si>
  <si>
    <t>Tampo para pia</t>
  </si>
  <si>
    <t>Selador acrilico</t>
  </si>
  <si>
    <t>Caixilho de aluminio</t>
  </si>
  <si>
    <t>Barra de aço CA 25 3/8</t>
  </si>
  <si>
    <t>Porta almofadada de madeira 2 faces</t>
  </si>
  <si>
    <t>Caixilho de aluminio padronizado</t>
  </si>
  <si>
    <t>Ajudante de encanador</t>
  </si>
  <si>
    <t>Pedra britada 4</t>
  </si>
  <si>
    <t>Sifao metálico para lavatório</t>
  </si>
  <si>
    <t>Argamassa pré fabricada de cimento</t>
  </si>
  <si>
    <t>Pedra britada 1</t>
  </si>
  <si>
    <t>Porta lisa madeira encabeçada</t>
  </si>
  <si>
    <t>Ferragem para portão de tapume</t>
  </si>
  <si>
    <t>Encanador</t>
  </si>
  <si>
    <t>Batende de madeira para porta 2 folhas</t>
  </si>
  <si>
    <t>Prego</t>
  </si>
  <si>
    <t>Chapa compensada plastificada</t>
  </si>
  <si>
    <t>Tabua 3a construção transversal</t>
  </si>
  <si>
    <t>Impermeabilizante estrutural</t>
  </si>
  <si>
    <t>Tampo de granito para lavatório</t>
  </si>
  <si>
    <t>Torneira de pressão para a pia</t>
  </si>
  <si>
    <t>Tinta asfáltica</t>
  </si>
  <si>
    <t>Fecho de alavanca de latão</t>
  </si>
  <si>
    <t>Membrana elástica bicomponente</t>
  </si>
  <si>
    <t>Arame recozido</t>
  </si>
  <si>
    <t>Tabua 3a construção Transversal (1x6)</t>
  </si>
  <si>
    <t>Poste aço para entrada de energia</t>
  </si>
  <si>
    <t>Tudo de aço galvanizado</t>
  </si>
  <si>
    <t>Lixa para superficie de madeira</t>
  </si>
  <si>
    <t>Chuveiro Elétrico</t>
  </si>
  <si>
    <t>Pedrisco</t>
  </si>
  <si>
    <t>Barra de aço 25 1/4</t>
  </si>
  <si>
    <t>Adubo orgânico curtido</t>
  </si>
  <si>
    <t>Reservátorio de água de fibra de vidro</t>
  </si>
  <si>
    <t>Porta lisa de madeira</t>
  </si>
  <si>
    <t>Jardineiro</t>
  </si>
  <si>
    <t>Azulejista</t>
  </si>
  <si>
    <t>Emulsão adesiva para argamassa</t>
  </si>
  <si>
    <t>Ajudante de eletricista</t>
  </si>
  <si>
    <t>Guarnição de mandeira para porta 1 folha</t>
  </si>
  <si>
    <t>Torneira de pressão para uso geral de parede</t>
  </si>
  <si>
    <t>Chuveiro-Ducha</t>
  </si>
  <si>
    <t>Viga</t>
  </si>
  <si>
    <t>Caixa de chapa de aço para medidor de energia</t>
  </si>
  <si>
    <t>Eletricista</t>
  </si>
  <si>
    <t>Dobradiça de ferro para porta</t>
  </si>
  <si>
    <t>Lavatório de louça</t>
  </si>
  <si>
    <t>Aditivo hidrofungo</t>
  </si>
  <si>
    <t>Cadastro de Itens</t>
  </si>
  <si>
    <t>Dobradiça de ferro para porta - pino leve</t>
  </si>
  <si>
    <t>Tanque de louça para coluna</t>
  </si>
  <si>
    <t>Tabua 3a Construção Transversal 10x120</t>
  </si>
  <si>
    <t>Adubo mineral</t>
  </si>
  <si>
    <t>Bacia de louça turca</t>
  </si>
  <si>
    <t>Engate flexivel metálico para entrada de água</t>
  </si>
  <si>
    <t>Hidrometro multijato para medição de água residencial</t>
  </si>
  <si>
    <t>Assento plástico para bacia</t>
  </si>
  <si>
    <t>Lavatório de louça para coluna padrão</t>
  </si>
  <si>
    <t>Taco de madeira para instalação de portas e janelas</t>
  </si>
  <si>
    <t>Cimento branco não estrutural</t>
  </si>
  <si>
    <t>Emulsão adesiva</t>
  </si>
  <si>
    <t>Sifão metálico para tanque cromado</t>
  </si>
  <si>
    <t>Coluna de louça para lavatório padrão</t>
  </si>
  <si>
    <t>Betoneira elétrica</t>
  </si>
  <si>
    <t>Tubo cerâmico para esgoto</t>
  </si>
  <si>
    <t>Guanição de madeira para porta 2 folhas</t>
  </si>
  <si>
    <t>Válvula e escoamento metálica para lavatório</t>
  </si>
  <si>
    <t>Porta lisa madeira (espessura: 35mm)</t>
  </si>
  <si>
    <t>Telha de fibrocimento ondulada</t>
  </si>
  <si>
    <t xml:space="preserve">Fio isolado em PVC </t>
  </si>
  <si>
    <t>Ajudante</t>
  </si>
  <si>
    <t>Coluna de louça para tanque</t>
  </si>
  <si>
    <t>Tubo de ligação de latão com canopla para chuveiro</t>
  </si>
  <si>
    <t>Parafuso madeira cabeça chata fenda simples</t>
  </si>
  <si>
    <t>Arame galvanizado</t>
  </si>
  <si>
    <t>Prafuso cromado</t>
  </si>
  <si>
    <t>Cumeeira para telha de Fibroc Articulada Inferior</t>
  </si>
  <si>
    <t>Trator sobre pneus</t>
  </si>
  <si>
    <t>Conjunto de fixação para tanque</t>
  </si>
  <si>
    <t>Engate flexível de PVC para entrada de água</t>
  </si>
  <si>
    <t>Prego 15x15</t>
  </si>
  <si>
    <t>Clacário dolomítico</t>
  </si>
  <si>
    <t>Engate flexível de PVC para entrada de água (D=1)</t>
  </si>
  <si>
    <t>Conexão de PVC para bacia com saida horizontal</t>
  </si>
  <si>
    <t>Válvula de escoamento metálica para tanque</t>
  </si>
  <si>
    <t>Prego 19x33</t>
  </si>
  <si>
    <t>Fosfato de Rochas</t>
  </si>
  <si>
    <t>Bucha de Nylon</t>
  </si>
  <si>
    <t>Fita de vedação para tubos e conexões roscáveis</t>
  </si>
  <si>
    <t>Massa para vidro comum</t>
  </si>
  <si>
    <t>Adesivo para tubo de PVC</t>
  </si>
  <si>
    <t>Grade de disco recbocável</t>
  </si>
  <si>
    <r>
      <rPr>
        <b/>
        <sz val="14"/>
        <color theme="1"/>
        <rFont val="Calibri"/>
        <family val="2"/>
        <scheme val="minor"/>
      </rPr>
      <t>Para utilizar esta planilha é bem simples: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Passo 1:</t>
    </r>
    <r>
      <rPr>
        <sz val="11"/>
        <color theme="1"/>
        <rFont val="Calibri"/>
        <family val="2"/>
        <scheme val="minor"/>
      </rPr>
      <t xml:space="preserve"> Vá até a aba "Itens" e insira todos as informações necessárias, nomes dos itens e valores.
</t>
    </r>
    <r>
      <rPr>
        <b/>
        <sz val="11"/>
        <color theme="1"/>
        <rFont val="Calibri"/>
        <family val="2"/>
        <scheme val="minor"/>
      </rPr>
      <t>Passo 2:</t>
    </r>
    <r>
      <rPr>
        <sz val="11"/>
        <color theme="1"/>
        <rFont val="Calibri"/>
        <family val="2"/>
        <scheme val="minor"/>
      </rPr>
      <t xml:space="preserve"> As colunas de "Porcentagem" e "Porcentagem acumulada" irão alterar automaticamente, após inserir todos os itens ordene a coluna "Porcentagem (%)" de maior para menor.
</t>
    </r>
    <r>
      <rPr>
        <b/>
        <sz val="11"/>
        <color theme="1"/>
        <rFont val="Calibri"/>
        <family val="2"/>
        <scheme val="minor"/>
      </rPr>
      <t>Passo 3:</t>
    </r>
    <r>
      <rPr>
        <sz val="11"/>
        <color theme="1"/>
        <rFont val="Calibri"/>
        <family val="2"/>
        <scheme val="minor"/>
      </rPr>
      <t xml:space="preserve"> Após esses dois passos já será possível visualizar a sua curva ABC de insumos observando a coluna "Porcentagem Acumulada", ali estará indicado qual o peso de cada etapa da sua obra.
</t>
    </r>
    <r>
      <rPr>
        <b/>
        <sz val="11"/>
        <color theme="1"/>
        <rFont val="Calibri"/>
        <family val="2"/>
        <scheme val="minor"/>
      </rPr>
      <t>Passo 4</t>
    </r>
    <r>
      <rPr>
        <sz val="11"/>
        <color theme="1"/>
        <rFont val="Calibri"/>
        <family val="2"/>
        <scheme val="minor"/>
      </rPr>
      <t>: Na aba "Curva ABC" estará o gráfico para facilitar a sua visualização, ele atualizará automaticamente com as novas informações, porém se você deletou ou inseriu dados na aba "Itens", é interessante que você atualize o gráfico. Para isso você precisa selecionar as colunas "Descrição" e "Porcentagem Acumulada" da aba Itens e inserir um "Gráfico de Linhas".</t>
    </r>
  </si>
  <si>
    <t>Fique a vontade para fazer edições na planilha, ela é aberta e permite qualquer tipo de edição para que você possa deixar as informações da forma que achar necessário.
Lembrando que justamente pela planilha ser aberta a edições, nós não podemos nos responsabilizar pelos resultados apresentados.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</si>
</sst>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63"/>
      <name val="Calibri1"/>
    </font>
    <font>
      <b/>
      <sz val="9"/>
      <color indexed="63"/>
      <name val="Calibri1"/>
    </font>
    <font>
      <u/>
      <sz val="9"/>
      <color indexed="63"/>
      <name val="Calibri1"/>
    </font>
    <font>
      <b/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E5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056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1" fontId="0" fillId="2" borderId="0" xfId="0" applyNumberFormat="1" applyFill="1"/>
    <xf numFmtId="44" fontId="0" fillId="2" borderId="0" xfId="1" applyFont="1" applyFill="1"/>
    <xf numFmtId="9" fontId="0" fillId="2" borderId="0" xfId="2" applyFont="1" applyFill="1"/>
    <xf numFmtId="10" fontId="0" fillId="2" borderId="0" xfId="0" applyNumberFormat="1" applyFill="1"/>
    <xf numFmtId="0" fontId="0" fillId="4" borderId="0" xfId="0" applyFill="1"/>
    <xf numFmtId="1" fontId="0" fillId="4" borderId="0" xfId="0" applyNumberFormat="1" applyFill="1"/>
    <xf numFmtId="44" fontId="0" fillId="4" borderId="0" xfId="1" applyFont="1" applyFill="1"/>
    <xf numFmtId="9" fontId="0" fillId="4" borderId="0" xfId="2" applyFont="1" applyFill="1"/>
    <xf numFmtId="10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44" fontId="0" fillId="5" borderId="0" xfId="1" applyFont="1" applyFill="1"/>
    <xf numFmtId="9" fontId="0" fillId="5" borderId="0" xfId="2" applyFont="1" applyFill="1"/>
    <xf numFmtId="10" fontId="0" fillId="5" borderId="0" xfId="0" applyNumberFormat="1" applyFill="1"/>
    <xf numFmtId="0" fontId="2" fillId="3" borderId="0" xfId="0" applyFont="1" applyFill="1"/>
    <xf numFmtId="0" fontId="0" fillId="6" borderId="0" xfId="0" applyFill="1"/>
    <xf numFmtId="0" fontId="3" fillId="3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horizontal="center" vertical="center"/>
    </xf>
    <xf numFmtId="0" fontId="0" fillId="9" borderId="0" xfId="0" applyFill="1"/>
    <xf numFmtId="0" fontId="3" fillId="6" borderId="0" xfId="0" applyFont="1" applyFill="1" applyAlignment="1">
      <alignment horizontal="left" vertical="center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3056"/>
      <color rgb="FF47D9BF"/>
      <color rgb="FF00A1D9"/>
      <color rgb="FF04518C"/>
      <color rgb="FF002E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90163321572937E-2"/>
          <c:y val="2.582692905515746E-2"/>
          <c:w val="0.93195345685646858"/>
          <c:h val="0.4776822612315889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Itens!$C$7:$C$159</c:f>
              <c:strCache>
                <c:ptCount val="153"/>
                <c:pt idx="0">
                  <c:v>Servente</c:v>
                </c:pt>
                <c:pt idx="1">
                  <c:v>Pedreiro</c:v>
                </c:pt>
                <c:pt idx="2">
                  <c:v>Cimento Portland</c:v>
                </c:pt>
                <c:pt idx="3">
                  <c:v>Porcelanato Polido</c:v>
                </c:pt>
                <c:pt idx="4">
                  <c:v>Areia Lavada</c:v>
                </c:pt>
                <c:pt idx="5">
                  <c:v>Madeira</c:v>
                </c:pt>
                <c:pt idx="6">
                  <c:v>Barra de aço 5/8</c:v>
                </c:pt>
                <c:pt idx="7">
                  <c:v>Porta Externa duas folhas</c:v>
                </c:pt>
                <c:pt idx="8">
                  <c:v>Carpinteiro</c:v>
                </c:pt>
                <c:pt idx="9">
                  <c:v>Estaca tipo Strauss Moldada</c:v>
                </c:pt>
                <c:pt idx="10">
                  <c:v>Pintor</c:v>
                </c:pt>
                <c:pt idx="11">
                  <c:v>Barra de Aço 50 3/4</c:v>
                </c:pt>
                <c:pt idx="12">
                  <c:v>Bloco de Concreto Estrutural</c:v>
                </c:pt>
                <c:pt idx="13">
                  <c:v>Ajudante de Pintor</c:v>
                </c:pt>
                <c:pt idx="14">
                  <c:v>Bloco de concreto canaleta</c:v>
                </c:pt>
                <c:pt idx="15">
                  <c:v>Armador</c:v>
                </c:pt>
                <c:pt idx="16">
                  <c:v>Caixilho de Alumínio</c:v>
                </c:pt>
                <c:pt idx="17">
                  <c:v>Concreto dosado em central</c:v>
                </c:pt>
                <c:pt idx="18">
                  <c:v>Pedra mineira - colocada</c:v>
                </c:pt>
                <c:pt idx="19">
                  <c:v>Ajudante de carpinteiro</c:v>
                </c:pt>
                <c:pt idx="20">
                  <c:v>Piso cerâmico esmaltado</c:v>
                </c:pt>
                <c:pt idx="21">
                  <c:v>Tela de aço</c:v>
                </c:pt>
                <c:pt idx="22">
                  <c:v>Bloco de concreto estruturao - inteiro</c:v>
                </c:pt>
                <c:pt idx="23">
                  <c:v>Telha de cerâmica francesa</c:v>
                </c:pt>
                <c:pt idx="24">
                  <c:v>Laje pre-fabricada treliça</c:v>
                </c:pt>
                <c:pt idx="25">
                  <c:v>Emulsao Asfaltica</c:v>
                </c:pt>
                <c:pt idx="26">
                  <c:v>Argamassa pre-fabricada</c:v>
                </c:pt>
                <c:pt idx="27">
                  <c:v>Grama São Carlos</c:v>
                </c:pt>
                <c:pt idx="28">
                  <c:v>Pedra britada 2</c:v>
                </c:pt>
                <c:pt idx="29">
                  <c:v>Laje pre fabricada (forro)</c:v>
                </c:pt>
                <c:pt idx="30">
                  <c:v>Revestimento cerâmico</c:v>
                </c:pt>
                <c:pt idx="31">
                  <c:v>Cal hidradatada CL III</c:v>
                </c:pt>
                <c:pt idx="32">
                  <c:v>Pontalete 3a construção</c:v>
                </c:pt>
                <c:pt idx="33">
                  <c:v>Tinta latex PVA</c:v>
                </c:pt>
                <c:pt idx="34">
                  <c:v>Ajudante de armador</c:v>
                </c:pt>
                <c:pt idx="35">
                  <c:v>Barra de aço 50 1/4</c:v>
                </c:pt>
                <c:pt idx="36">
                  <c:v>Escora metálica tipo A (locação)</c:v>
                </c:pt>
                <c:pt idx="37">
                  <c:v>Misturador para lavatorio de mesa</c:v>
                </c:pt>
                <c:pt idx="38">
                  <c:v>Geotextil (não tecido)</c:v>
                </c:pt>
                <c:pt idx="39">
                  <c:v>Barra de aço 50 1/2</c:v>
                </c:pt>
                <c:pt idx="40">
                  <c:v>Ladrilhista</c:v>
                </c:pt>
                <c:pt idx="41">
                  <c:v>Bloco de concreto Canaleta</c:v>
                </c:pt>
                <c:pt idx="42">
                  <c:v>Textura acrilica</c:v>
                </c:pt>
                <c:pt idx="43">
                  <c:v>Tijolo comum maciço</c:v>
                </c:pt>
                <c:pt idx="44">
                  <c:v>Bacia de louça para caixa</c:v>
                </c:pt>
                <c:pt idx="45">
                  <c:v>Massa corrida</c:v>
                </c:pt>
                <c:pt idx="46">
                  <c:v>Sondagem a percussão</c:v>
                </c:pt>
                <c:pt idx="47">
                  <c:v>Caixa acoplada</c:v>
                </c:pt>
                <c:pt idx="48">
                  <c:v>Argamassa adesiva</c:v>
                </c:pt>
                <c:pt idx="49">
                  <c:v>Chapa compensada resinada</c:v>
                </c:pt>
                <c:pt idx="50">
                  <c:v>Tinta betuminosa</c:v>
                </c:pt>
                <c:pt idx="51">
                  <c:v>Concreto dosado em central Brita</c:v>
                </c:pt>
                <c:pt idx="52">
                  <c:v>Batente de madeira para porta 1 folha</c:v>
                </c:pt>
                <c:pt idx="53">
                  <c:v>Tabua 3a Construção</c:v>
                </c:pt>
                <c:pt idx="54">
                  <c:v>Pedra britada 3</c:v>
                </c:pt>
                <c:pt idx="55">
                  <c:v>Fechadura completa para porta interna em latão</c:v>
                </c:pt>
                <c:pt idx="56">
                  <c:v>Fechadura completa para porta externa em latão</c:v>
                </c:pt>
                <c:pt idx="57">
                  <c:v>Selador base PVA</c:v>
                </c:pt>
                <c:pt idx="58">
                  <c:v>Ferrage para telhados</c:v>
                </c:pt>
                <c:pt idx="59">
                  <c:v>Sarrafo 3A construção</c:v>
                </c:pt>
                <c:pt idx="60">
                  <c:v>Tampo para pia</c:v>
                </c:pt>
                <c:pt idx="61">
                  <c:v>Selador acrilico</c:v>
                </c:pt>
                <c:pt idx="62">
                  <c:v>Caixilho de aluminio</c:v>
                </c:pt>
                <c:pt idx="63">
                  <c:v>Barra de aço CA 25 3/8</c:v>
                </c:pt>
                <c:pt idx="64">
                  <c:v>Porta almofadada de madeira 2 faces</c:v>
                </c:pt>
                <c:pt idx="65">
                  <c:v>Caixilho de aluminio padronizado</c:v>
                </c:pt>
                <c:pt idx="66">
                  <c:v>Ajudante de encanador</c:v>
                </c:pt>
                <c:pt idx="67">
                  <c:v>Pedra britada 4</c:v>
                </c:pt>
                <c:pt idx="68">
                  <c:v>Sifao metálico para lavatório</c:v>
                </c:pt>
                <c:pt idx="69">
                  <c:v>Argamassa pré fabricada de cimento</c:v>
                </c:pt>
                <c:pt idx="70">
                  <c:v>Pedra britada 1</c:v>
                </c:pt>
                <c:pt idx="71">
                  <c:v>Porta lisa madeira encabeçada</c:v>
                </c:pt>
                <c:pt idx="72">
                  <c:v>Ferragem para portão de tapume</c:v>
                </c:pt>
                <c:pt idx="73">
                  <c:v>Encanador</c:v>
                </c:pt>
                <c:pt idx="74">
                  <c:v>Batende de madeira para porta 2 folhas</c:v>
                </c:pt>
                <c:pt idx="75">
                  <c:v>Prego</c:v>
                </c:pt>
                <c:pt idx="76">
                  <c:v>Chapa compensada plastificada</c:v>
                </c:pt>
                <c:pt idx="77">
                  <c:v>Tabua 3a construção transversal</c:v>
                </c:pt>
                <c:pt idx="78">
                  <c:v>Impermeabilizante estrutural</c:v>
                </c:pt>
                <c:pt idx="79">
                  <c:v>Tampo de granito para lavatório</c:v>
                </c:pt>
                <c:pt idx="80">
                  <c:v>Torneira de pressão para a pia</c:v>
                </c:pt>
                <c:pt idx="81">
                  <c:v>Tinta asfáltica</c:v>
                </c:pt>
                <c:pt idx="82">
                  <c:v>Fecho de alavanca de latão</c:v>
                </c:pt>
                <c:pt idx="83">
                  <c:v>Membrana elástica bicomponente</c:v>
                </c:pt>
                <c:pt idx="84">
                  <c:v>Arame recozido</c:v>
                </c:pt>
                <c:pt idx="85">
                  <c:v>Tabua 3a construção Transversal (1x6)</c:v>
                </c:pt>
                <c:pt idx="86">
                  <c:v>Poste aço para entrada de energia</c:v>
                </c:pt>
                <c:pt idx="87">
                  <c:v>Tudo de aço galvanizado</c:v>
                </c:pt>
                <c:pt idx="88">
                  <c:v>Lixa para superficie de madeira</c:v>
                </c:pt>
                <c:pt idx="89">
                  <c:v>Chuveiro Elétrico</c:v>
                </c:pt>
                <c:pt idx="90">
                  <c:v>Pedrisco</c:v>
                </c:pt>
                <c:pt idx="91">
                  <c:v>Barra de aço 25 1/4</c:v>
                </c:pt>
                <c:pt idx="92">
                  <c:v>Adubo orgânico curtido</c:v>
                </c:pt>
                <c:pt idx="93">
                  <c:v>Reservátorio de água de fibra de vidro</c:v>
                </c:pt>
                <c:pt idx="94">
                  <c:v>Porta lisa de madeira</c:v>
                </c:pt>
                <c:pt idx="95">
                  <c:v>Jardineiro</c:v>
                </c:pt>
                <c:pt idx="96">
                  <c:v>Azulejista</c:v>
                </c:pt>
                <c:pt idx="97">
                  <c:v>Emulsão adesiva para argamassa</c:v>
                </c:pt>
                <c:pt idx="98">
                  <c:v>Ajudante de eletricista</c:v>
                </c:pt>
                <c:pt idx="99">
                  <c:v>Guarnição de mandeira para porta 1 folha</c:v>
                </c:pt>
                <c:pt idx="100">
                  <c:v>Torneira de pressão para uso geral de parede</c:v>
                </c:pt>
                <c:pt idx="101">
                  <c:v>Chuveiro-Ducha</c:v>
                </c:pt>
                <c:pt idx="102">
                  <c:v>Viga</c:v>
                </c:pt>
                <c:pt idx="103">
                  <c:v>Caixa de chapa de aço para medidor de energia</c:v>
                </c:pt>
                <c:pt idx="104">
                  <c:v>Eletricista</c:v>
                </c:pt>
                <c:pt idx="105">
                  <c:v>Dobradiça de ferro para porta</c:v>
                </c:pt>
                <c:pt idx="106">
                  <c:v>Lavatório de louça</c:v>
                </c:pt>
                <c:pt idx="107">
                  <c:v>Aditivo hidrofungo</c:v>
                </c:pt>
                <c:pt idx="108">
                  <c:v>Dobradiça de ferro para porta - pino leve</c:v>
                </c:pt>
                <c:pt idx="109">
                  <c:v>Tanque de louça para coluna</c:v>
                </c:pt>
                <c:pt idx="110">
                  <c:v>Tabua 3a Construção Transversal 10x120</c:v>
                </c:pt>
                <c:pt idx="111">
                  <c:v>Adubo mineral</c:v>
                </c:pt>
                <c:pt idx="112">
                  <c:v>Chapa compensada resinada</c:v>
                </c:pt>
                <c:pt idx="113">
                  <c:v>Bacia de louça turca</c:v>
                </c:pt>
                <c:pt idx="114">
                  <c:v>Engate flexivel metálico para entrada de água</c:v>
                </c:pt>
                <c:pt idx="115">
                  <c:v>Hidrometro multijato para medição de água residencial</c:v>
                </c:pt>
                <c:pt idx="116">
                  <c:v>Assento plástico para bacia</c:v>
                </c:pt>
                <c:pt idx="117">
                  <c:v>Lavatório de louça para coluna padrão</c:v>
                </c:pt>
                <c:pt idx="118">
                  <c:v>Taco de madeira para instalação de portas e janelas</c:v>
                </c:pt>
                <c:pt idx="119">
                  <c:v>Cimento branco não estrutural</c:v>
                </c:pt>
                <c:pt idx="120">
                  <c:v>Emulsão adesiva</c:v>
                </c:pt>
                <c:pt idx="121">
                  <c:v>Sifão metálico para tanque cromado</c:v>
                </c:pt>
                <c:pt idx="122">
                  <c:v>Coluna de louça para lavatório padrão</c:v>
                </c:pt>
                <c:pt idx="123">
                  <c:v>Betoneira elétrica</c:v>
                </c:pt>
                <c:pt idx="124">
                  <c:v>Tubo cerâmico para esgoto</c:v>
                </c:pt>
                <c:pt idx="125">
                  <c:v>Guanição de madeira para porta 2 folhas</c:v>
                </c:pt>
                <c:pt idx="126">
                  <c:v>Válvula e escoamento metálica para lavatório</c:v>
                </c:pt>
                <c:pt idx="127">
                  <c:v>Porta lisa madeira (espessura: 35mm)</c:v>
                </c:pt>
                <c:pt idx="128">
                  <c:v>Telha de fibrocimento ondulada</c:v>
                </c:pt>
                <c:pt idx="129">
                  <c:v>Fio isolado em PVC </c:v>
                </c:pt>
                <c:pt idx="130">
                  <c:v>Ajudante</c:v>
                </c:pt>
                <c:pt idx="131">
                  <c:v>Coluna de louça para tanque</c:v>
                </c:pt>
                <c:pt idx="132">
                  <c:v>Tubo de ligação de latão com canopla para chuveiro</c:v>
                </c:pt>
                <c:pt idx="133">
                  <c:v>Parafuso madeira cabeça chata fenda simples</c:v>
                </c:pt>
                <c:pt idx="134">
                  <c:v>Arame galvanizado</c:v>
                </c:pt>
                <c:pt idx="135">
                  <c:v>Prafuso cromado</c:v>
                </c:pt>
                <c:pt idx="136">
                  <c:v>Prego</c:v>
                </c:pt>
                <c:pt idx="137">
                  <c:v>Cumeeira para telha de Fibroc Articulada Inferior</c:v>
                </c:pt>
                <c:pt idx="138">
                  <c:v>Trator sobre pneus</c:v>
                </c:pt>
                <c:pt idx="139">
                  <c:v>Conjunto de fixação para tanque</c:v>
                </c:pt>
                <c:pt idx="140">
                  <c:v>Engate flexível de PVC para entrada de água</c:v>
                </c:pt>
                <c:pt idx="141">
                  <c:v>Prego 15x15</c:v>
                </c:pt>
                <c:pt idx="142">
                  <c:v>Clacário dolomítico</c:v>
                </c:pt>
                <c:pt idx="143">
                  <c:v>Engate flexível de PVC para entrada de água (D=1)</c:v>
                </c:pt>
                <c:pt idx="144">
                  <c:v>Conexão de PVC para bacia com saida horizontal</c:v>
                </c:pt>
                <c:pt idx="145">
                  <c:v>Válvula de escoamento metálica para tanque</c:v>
                </c:pt>
                <c:pt idx="146">
                  <c:v>Prego 19x33</c:v>
                </c:pt>
                <c:pt idx="147">
                  <c:v>Fosfato de Rochas</c:v>
                </c:pt>
                <c:pt idx="148">
                  <c:v>Bucha de Nylon</c:v>
                </c:pt>
                <c:pt idx="149">
                  <c:v>Fita de vedação para tubos e conexões roscáveis</c:v>
                </c:pt>
                <c:pt idx="150">
                  <c:v>Massa para vidro comum</c:v>
                </c:pt>
                <c:pt idx="151">
                  <c:v>Adesivo para tubo de PVC</c:v>
                </c:pt>
                <c:pt idx="152">
                  <c:v>Grade de disco recbocável</c:v>
                </c:pt>
              </c:strCache>
            </c:strRef>
          </c:cat>
          <c:val>
            <c:numRef>
              <c:f>Itens!$I$7:$I$159</c:f>
              <c:numCache>
                <c:formatCode>0.00%</c:formatCode>
                <c:ptCount val="153"/>
                <c:pt idx="0">
                  <c:v>0.11735224239787513</c:v>
                </c:pt>
                <c:pt idx="1">
                  <c:v>0.19991905435985075</c:v>
                </c:pt>
                <c:pt idx="2">
                  <c:v>0.25979291589775871</c:v>
                </c:pt>
                <c:pt idx="3">
                  <c:v>0.3292873690816554</c:v>
                </c:pt>
                <c:pt idx="4">
                  <c:v>0.36598797482519468</c:v>
                </c:pt>
                <c:pt idx="5">
                  <c:v>0.40011629914513386</c:v>
                </c:pt>
                <c:pt idx="6">
                  <c:v>0.44331986354384201</c:v>
                </c:pt>
                <c:pt idx="7">
                  <c:v>0.48319471040871659</c:v>
                </c:pt>
                <c:pt idx="8">
                  <c:v>0.50828045063128158</c:v>
                </c:pt>
                <c:pt idx="9">
                  <c:v>0.53153496434069769</c:v>
                </c:pt>
                <c:pt idx="10">
                  <c:v>0.55339088515416179</c:v>
                </c:pt>
                <c:pt idx="11">
                  <c:v>0.57348942914587142</c:v>
                </c:pt>
                <c:pt idx="12">
                  <c:v>0.59335389984672893</c:v>
                </c:pt>
                <c:pt idx="13">
                  <c:v>0.61385693949404696</c:v>
                </c:pt>
                <c:pt idx="14">
                  <c:v>0.630844494641711</c:v>
                </c:pt>
                <c:pt idx="15">
                  <c:v>0.64660504198386459</c:v>
                </c:pt>
                <c:pt idx="16">
                  <c:v>0.65963587484460529</c:v>
                </c:pt>
                <c:pt idx="17">
                  <c:v>0.67697709792505567</c:v>
                </c:pt>
                <c:pt idx="18">
                  <c:v>0.69348833419048306</c:v>
                </c:pt>
                <c:pt idx="19">
                  <c:v>0.70765661175821903</c:v>
                </c:pt>
                <c:pt idx="20">
                  <c:v>0.72250990085836664</c:v>
                </c:pt>
                <c:pt idx="21">
                  <c:v>0.73637679992842864</c:v>
                </c:pt>
                <c:pt idx="22">
                  <c:v>0.74989763861376058</c:v>
                </c:pt>
                <c:pt idx="23">
                  <c:v>0.76171883811280516</c:v>
                </c:pt>
                <c:pt idx="24">
                  <c:v>0.77185249077269136</c:v>
                </c:pt>
                <c:pt idx="25">
                  <c:v>0.78179798119593447</c:v>
                </c:pt>
                <c:pt idx="26">
                  <c:v>0.79135136729730293</c:v>
                </c:pt>
                <c:pt idx="27">
                  <c:v>0.80002148052652</c:v>
                </c:pt>
                <c:pt idx="28">
                  <c:v>0.80925073192751307</c:v>
                </c:pt>
                <c:pt idx="29">
                  <c:v>0.81697016741555539</c:v>
                </c:pt>
                <c:pt idx="30">
                  <c:v>0.82508595947940777</c:v>
                </c:pt>
                <c:pt idx="31">
                  <c:v>0.83160885057489897</c:v>
                </c:pt>
                <c:pt idx="32">
                  <c:v>0.8381400468538579</c:v>
                </c:pt>
                <c:pt idx="33">
                  <c:v>0.84456460457709215</c:v>
                </c:pt>
                <c:pt idx="34">
                  <c:v>0.84714718442819215</c:v>
                </c:pt>
                <c:pt idx="35">
                  <c:v>0.85302080950091652</c:v>
                </c:pt>
                <c:pt idx="36">
                  <c:v>0.85828995010013154</c:v>
                </c:pt>
                <c:pt idx="37">
                  <c:v>0.86480486821949387</c:v>
                </c:pt>
                <c:pt idx="38">
                  <c:v>0.8709005406774093</c:v>
                </c:pt>
                <c:pt idx="39">
                  <c:v>0.87580810680917676</c:v>
                </c:pt>
                <c:pt idx="40">
                  <c:v>0.88039785018000427</c:v>
                </c:pt>
                <c:pt idx="41">
                  <c:v>0.88467618239152879</c:v>
                </c:pt>
                <c:pt idx="42">
                  <c:v>0.88900514300147204</c:v>
                </c:pt>
                <c:pt idx="43">
                  <c:v>0.89184498421566594</c:v>
                </c:pt>
                <c:pt idx="44">
                  <c:v>0.89452529946581327</c:v>
                </c:pt>
                <c:pt idx="45">
                  <c:v>0.89746822461720765</c:v>
                </c:pt>
                <c:pt idx="46">
                  <c:v>0.89938270228943618</c:v>
                </c:pt>
                <c:pt idx="47">
                  <c:v>0.90181804784802166</c:v>
                </c:pt>
                <c:pt idx="48">
                  <c:v>0.90465217509598983</c:v>
                </c:pt>
                <c:pt idx="49">
                  <c:v>0.90743344815636984</c:v>
                </c:pt>
                <c:pt idx="50">
                  <c:v>0.91027136256799923</c:v>
                </c:pt>
                <c:pt idx="51">
                  <c:v>0.91223769780579977</c:v>
                </c:pt>
                <c:pt idx="52">
                  <c:v>0.91478805354504533</c:v>
                </c:pt>
                <c:pt idx="53">
                  <c:v>0.9171007149334468</c:v>
                </c:pt>
                <c:pt idx="54">
                  <c:v>0.91946064942614614</c:v>
                </c:pt>
                <c:pt idx="55">
                  <c:v>0.92183593189789359</c:v>
                </c:pt>
                <c:pt idx="56">
                  <c:v>0.92413673348430325</c:v>
                </c:pt>
                <c:pt idx="57">
                  <c:v>0.92643869779639831</c:v>
                </c:pt>
                <c:pt idx="58">
                  <c:v>0.92842277290608566</c:v>
                </c:pt>
                <c:pt idx="59">
                  <c:v>0.93027476237790352</c:v>
                </c:pt>
                <c:pt idx="60">
                  <c:v>0.9329622533065669</c:v>
                </c:pt>
                <c:pt idx="61">
                  <c:v>0.93466219147945906</c:v>
                </c:pt>
                <c:pt idx="62">
                  <c:v>0.93667762696192025</c:v>
                </c:pt>
                <c:pt idx="63">
                  <c:v>0.93824212420282205</c:v>
                </c:pt>
                <c:pt idx="64">
                  <c:v>0.94045243251016819</c:v>
                </c:pt>
                <c:pt idx="65">
                  <c:v>0.94335446293816783</c:v>
                </c:pt>
                <c:pt idx="66">
                  <c:v>0.94488979237473125</c:v>
                </c:pt>
                <c:pt idx="67">
                  <c:v>0.94670414275507375</c:v>
                </c:pt>
                <c:pt idx="68">
                  <c:v>0.94788175132931862</c:v>
                </c:pt>
                <c:pt idx="69">
                  <c:v>0.94921144442322303</c:v>
                </c:pt>
                <c:pt idx="70">
                  <c:v>0.95016820155869619</c:v>
                </c:pt>
                <c:pt idx="71">
                  <c:v>0.95082826431997103</c:v>
                </c:pt>
                <c:pt idx="72">
                  <c:v>0.95207128451920708</c:v>
                </c:pt>
                <c:pt idx="73">
                  <c:v>0.95326121798571795</c:v>
                </c:pt>
                <c:pt idx="74">
                  <c:v>0.95423441938445697</c:v>
                </c:pt>
                <c:pt idx="75">
                  <c:v>0.95542591422545975</c:v>
                </c:pt>
                <c:pt idx="76">
                  <c:v>0.95651701600870553</c:v>
                </c:pt>
                <c:pt idx="77">
                  <c:v>0.95769515611469225</c:v>
                </c:pt>
                <c:pt idx="78">
                  <c:v>0.95862201458968188</c:v>
                </c:pt>
                <c:pt idx="79">
                  <c:v>0.96054011332190226</c:v>
                </c:pt>
                <c:pt idx="80">
                  <c:v>0.96279912322510264</c:v>
                </c:pt>
                <c:pt idx="81">
                  <c:v>0.96395573629554121</c:v>
                </c:pt>
                <c:pt idx="82">
                  <c:v>0.9647827332445158</c:v>
                </c:pt>
                <c:pt idx="83">
                  <c:v>0.96584935134689898</c:v>
                </c:pt>
                <c:pt idx="84">
                  <c:v>0.96677019686905796</c:v>
                </c:pt>
                <c:pt idx="85">
                  <c:v>0.96760603053324212</c:v>
                </c:pt>
                <c:pt idx="86">
                  <c:v>0.96960425767555836</c:v>
                </c:pt>
                <c:pt idx="87">
                  <c:v>0.97066107566144966</c:v>
                </c:pt>
                <c:pt idx="88">
                  <c:v>0.97161009236593088</c:v>
                </c:pt>
                <c:pt idx="89">
                  <c:v>0.97276866545966789</c:v>
                </c:pt>
                <c:pt idx="90">
                  <c:v>0.9735111820824095</c:v>
                </c:pt>
                <c:pt idx="91">
                  <c:v>0.97449870161744678</c:v>
                </c:pt>
                <c:pt idx="92">
                  <c:v>0.97584384235260102</c:v>
                </c:pt>
                <c:pt idx="93">
                  <c:v>0.97914372428943497</c:v>
                </c:pt>
                <c:pt idx="94">
                  <c:v>0.97974717892019436</c:v>
                </c:pt>
                <c:pt idx="95">
                  <c:v>0.98040285654459824</c:v>
                </c:pt>
                <c:pt idx="96">
                  <c:v>0.98103424981254272</c:v>
                </c:pt>
                <c:pt idx="97">
                  <c:v>0.98165514532858411</c:v>
                </c:pt>
                <c:pt idx="98">
                  <c:v>0.9822807581888352</c:v>
                </c:pt>
                <c:pt idx="99">
                  <c:v>0.98281793745552271</c:v>
                </c:pt>
                <c:pt idx="100">
                  <c:v>0.98330628224342043</c:v>
                </c:pt>
                <c:pt idx="101">
                  <c:v>0.9842314464609826</c:v>
                </c:pt>
                <c:pt idx="102">
                  <c:v>0.9849797434914177</c:v>
                </c:pt>
                <c:pt idx="103">
                  <c:v>0.98675123912506713</c:v>
                </c:pt>
                <c:pt idx="104">
                  <c:v>0.98740691674947101</c:v>
                </c:pt>
                <c:pt idx="105">
                  <c:v>0.98793605659856187</c:v>
                </c:pt>
                <c:pt idx="106">
                  <c:v>0.9882706226093726</c:v>
                </c:pt>
                <c:pt idx="107">
                  <c:v>0.98887347926692226</c:v>
                </c:pt>
                <c:pt idx="108">
                  <c:v>0.98930086400816741</c:v>
                </c:pt>
                <c:pt idx="109">
                  <c:v>0.99035336329865564</c:v>
                </c:pt>
                <c:pt idx="110">
                  <c:v>0.9908089856636908</c:v>
                </c:pt>
                <c:pt idx="111">
                  <c:v>0.99130895770844329</c:v>
                </c:pt>
                <c:pt idx="112">
                  <c:v>0.99180228560642159</c:v>
                </c:pt>
                <c:pt idx="113">
                  <c:v>0.99254649648659066</c:v>
                </c:pt>
                <c:pt idx="114">
                  <c:v>0.99286481755853873</c:v>
                </c:pt>
                <c:pt idx="115">
                  <c:v>0.9939611017762684</c:v>
                </c:pt>
                <c:pt idx="116">
                  <c:v>0.99426865933044239</c:v>
                </c:pt>
                <c:pt idx="117">
                  <c:v>0.99443599216694856</c:v>
                </c:pt>
                <c:pt idx="118">
                  <c:v>0.99470567808451005</c:v>
                </c:pt>
                <c:pt idx="119">
                  <c:v>0.99501167426419213</c:v>
                </c:pt>
                <c:pt idx="120">
                  <c:v>0.99524883708329426</c:v>
                </c:pt>
                <c:pt idx="121">
                  <c:v>0.99575000507446609</c:v>
                </c:pt>
                <c:pt idx="122">
                  <c:v>0.99586448372338421</c:v>
                </c:pt>
                <c:pt idx="123">
                  <c:v>0.99611064936136529</c:v>
                </c:pt>
                <c:pt idx="124">
                  <c:v>0.99629004132426646</c:v>
                </c:pt>
                <c:pt idx="125">
                  <c:v>0.99665164901244785</c:v>
                </c:pt>
                <c:pt idx="126">
                  <c:v>0.99682605786526846</c:v>
                </c:pt>
                <c:pt idx="127">
                  <c:v>0.99738017970622994</c:v>
                </c:pt>
                <c:pt idx="128">
                  <c:v>0.9975183115176639</c:v>
                </c:pt>
                <c:pt idx="129">
                  <c:v>0.99770029469780697</c:v>
                </c:pt>
                <c:pt idx="130">
                  <c:v>0.99779198392328983</c:v>
                </c:pt>
                <c:pt idx="131">
                  <c:v>0.99803084099981942</c:v>
                </c:pt>
                <c:pt idx="132">
                  <c:v>0.99811714846641519</c:v>
                </c:pt>
                <c:pt idx="133">
                  <c:v>0.99822760740653493</c:v>
                </c:pt>
                <c:pt idx="134">
                  <c:v>0.99831879832100967</c:v>
                </c:pt>
                <c:pt idx="135">
                  <c:v>0.99840301288137168</c:v>
                </c:pt>
                <c:pt idx="136">
                  <c:v>0.99845403992859694</c:v>
                </c:pt>
                <c:pt idx="137">
                  <c:v>0.99848171279991116</c:v>
                </c:pt>
                <c:pt idx="138">
                  <c:v>0.99907858972536412</c:v>
                </c:pt>
                <c:pt idx="139">
                  <c:v>0.99925250026717671</c:v>
                </c:pt>
                <c:pt idx="140">
                  <c:v>0.99929070411112786</c:v>
                </c:pt>
                <c:pt idx="141">
                  <c:v>0.9994146506691991</c:v>
                </c:pt>
                <c:pt idx="142">
                  <c:v>0.99946571093715819</c:v>
                </c:pt>
                <c:pt idx="143">
                  <c:v>0.9995035825737707</c:v>
                </c:pt>
                <c:pt idx="144">
                  <c:v>0.99953979317368968</c:v>
                </c:pt>
                <c:pt idx="145">
                  <c:v>0.99967344018605109</c:v>
                </c:pt>
                <c:pt idx="146">
                  <c:v>0.99968951902124448</c:v>
                </c:pt>
                <c:pt idx="147">
                  <c:v>0.99970463445515556</c:v>
                </c:pt>
                <c:pt idx="148">
                  <c:v>0.99971068062872004</c:v>
                </c:pt>
                <c:pt idx="149">
                  <c:v>0.99971715867182476</c:v>
                </c:pt>
                <c:pt idx="150">
                  <c:v>0.9997329052996794</c:v>
                </c:pt>
                <c:pt idx="151">
                  <c:v>0.9999944189167087</c:v>
                </c:pt>
                <c:pt idx="152">
                  <c:v>0.999999999999999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4-4300-9A0F-4568AEC5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727800"/>
        <c:axId val="427728128"/>
      </c:lineChart>
      <c:catAx>
        <c:axId val="42772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7728128"/>
        <c:crosses val="autoZero"/>
        <c:auto val="1"/>
        <c:lblAlgn val="ctr"/>
        <c:lblOffset val="100"/>
        <c:noMultiLvlLbl val="0"/>
      </c:catAx>
      <c:valAx>
        <c:axId val="427728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772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enge.com.br/ebooks/como-fazer-sua-construtora-crescer/?utm_source=materiais-uteis&amp;utm_medium=links-planilha&amp;utm_campaign=planilha-de-curva-abc-de-construcao" TargetMode="External"/><Relationship Id="rId3" Type="http://schemas.openxmlformats.org/officeDocument/2006/relationships/hyperlink" Target="#Itens!A1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sienge.com.br/demonstracao/?utm_source=materiais-uteis&amp;utm_medium=links-planilha&amp;utm_campaign=planilha-de-curva-abc-de-construcao" TargetMode="External"/><Relationship Id="rId5" Type="http://schemas.openxmlformats.org/officeDocument/2006/relationships/hyperlink" Target="#Manual!A1"/><Relationship Id="rId4" Type="http://schemas.openxmlformats.org/officeDocument/2006/relationships/hyperlink" Target="#'Curva ABC'!A1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sienge.com.br/demonstracao/?utm_source=materiais-uteis&amp;utm_medium=links-planilha&amp;utm_campaign=planilha-de-curva-abc-de-construcao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enge.com.br/demonstracao/?utm_source=materiais-uteis&amp;utm_medium=links-planilha&amp;utm_campaign=planilha-de-curva-abc-de-construcao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183073</xdr:rowOff>
    </xdr:from>
    <xdr:to>
      <xdr:col>2</xdr:col>
      <xdr:colOff>323850</xdr:colOff>
      <xdr:row>0</xdr:row>
      <xdr:rowOff>539162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4F033D2-C75A-41F7-9064-78F9E9947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073"/>
          <a:ext cx="1543050" cy="356089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2</xdr:row>
      <xdr:rowOff>190500</xdr:rowOff>
    </xdr:from>
    <xdr:to>
      <xdr:col>18</xdr:col>
      <xdr:colOff>104775</xdr:colOff>
      <xdr:row>2</xdr:row>
      <xdr:rowOff>409575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7C984ACF-35D3-489E-A3F7-4EE7067AA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8D4D4"/>
            </a:clrFrom>
            <a:clrTo>
              <a:srgbClr val="F8D4D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" t="6613" r="85846" b="90640"/>
        <a:stretch>
          <a:fillRect/>
        </a:stretch>
      </xdr:blipFill>
      <xdr:spPr bwMode="auto">
        <a:xfrm>
          <a:off x="9172575" y="11430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2</xdr:row>
      <xdr:rowOff>1171574</xdr:rowOff>
    </xdr:from>
    <xdr:to>
      <xdr:col>4</xdr:col>
      <xdr:colOff>333375</xdr:colOff>
      <xdr:row>2</xdr:row>
      <xdr:rowOff>1704974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24FE33-04EF-4F97-9299-A8747A6E9A56}"/>
            </a:ext>
          </a:extLst>
        </xdr:cNvPr>
        <xdr:cNvSpPr/>
      </xdr:nvSpPr>
      <xdr:spPr>
        <a:xfrm>
          <a:off x="1066800" y="2124074"/>
          <a:ext cx="1704975" cy="533400"/>
        </a:xfrm>
        <a:prstGeom prst="roundRect">
          <a:avLst/>
        </a:prstGeom>
        <a:solidFill>
          <a:srgbClr val="00A1D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Cadastro de Itens</a:t>
          </a:r>
        </a:p>
      </xdr:txBody>
    </xdr:sp>
    <xdr:clientData/>
  </xdr:twoCellAnchor>
  <xdr:twoCellAnchor>
    <xdr:from>
      <xdr:col>5</xdr:col>
      <xdr:colOff>257175</xdr:colOff>
      <xdr:row>2</xdr:row>
      <xdr:rowOff>1171574</xdr:rowOff>
    </xdr:from>
    <xdr:to>
      <xdr:col>8</xdr:col>
      <xdr:colOff>133350</xdr:colOff>
      <xdr:row>2</xdr:row>
      <xdr:rowOff>1704974</xdr:rowOff>
    </xdr:to>
    <xdr:sp macro="" textlink="">
      <xdr:nvSpPr>
        <xdr:cNvPr id="7" name="Retângulo: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EA472A-2CF6-43CD-9CE2-DF2431E46BD2}"/>
            </a:ext>
          </a:extLst>
        </xdr:cNvPr>
        <xdr:cNvSpPr/>
      </xdr:nvSpPr>
      <xdr:spPr>
        <a:xfrm>
          <a:off x="3305175" y="2124074"/>
          <a:ext cx="1704975" cy="533400"/>
        </a:xfrm>
        <a:prstGeom prst="roundRect">
          <a:avLst/>
        </a:prstGeom>
        <a:solidFill>
          <a:srgbClr val="00A1D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Curva ABC</a:t>
          </a:r>
        </a:p>
      </xdr:txBody>
    </xdr:sp>
    <xdr:clientData/>
  </xdr:twoCellAnchor>
  <xdr:twoCellAnchor>
    <xdr:from>
      <xdr:col>9</xdr:col>
      <xdr:colOff>57150</xdr:colOff>
      <xdr:row>2</xdr:row>
      <xdr:rowOff>1171574</xdr:rowOff>
    </xdr:from>
    <xdr:to>
      <xdr:col>11</xdr:col>
      <xdr:colOff>542925</xdr:colOff>
      <xdr:row>2</xdr:row>
      <xdr:rowOff>1704974</xdr:rowOff>
    </xdr:to>
    <xdr:sp macro="" textlink="">
      <xdr:nvSpPr>
        <xdr:cNvPr id="8" name="Retângulo: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0A586C-0A94-40E6-A5A9-F55090578D14}"/>
            </a:ext>
          </a:extLst>
        </xdr:cNvPr>
        <xdr:cNvSpPr/>
      </xdr:nvSpPr>
      <xdr:spPr>
        <a:xfrm>
          <a:off x="5543550" y="2124074"/>
          <a:ext cx="1704975" cy="533400"/>
        </a:xfrm>
        <a:prstGeom prst="roundRect">
          <a:avLst/>
        </a:prstGeom>
        <a:solidFill>
          <a:srgbClr val="47D9B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Manual</a:t>
          </a:r>
        </a:p>
      </xdr:txBody>
    </xdr:sp>
    <xdr:clientData/>
  </xdr:twoCellAnchor>
  <xdr:twoCellAnchor editAs="oneCell">
    <xdr:from>
      <xdr:col>10</xdr:col>
      <xdr:colOff>466726</xdr:colOff>
      <xdr:row>0</xdr:row>
      <xdr:rowOff>85725</xdr:rowOff>
    </xdr:from>
    <xdr:to>
      <xdr:col>14</xdr:col>
      <xdr:colOff>600076</xdr:colOff>
      <xdr:row>0</xdr:row>
      <xdr:rowOff>679206</xdr:rowOff>
    </xdr:to>
    <xdr:pic>
      <xdr:nvPicPr>
        <xdr:cNvPr id="4" name="Imagem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C6C0F3-BEF6-49DD-8915-83D0DCC1F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6" y="85725"/>
          <a:ext cx="2571750" cy="59348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</xdr:row>
      <xdr:rowOff>180284</xdr:rowOff>
    </xdr:from>
    <xdr:to>
      <xdr:col>7</xdr:col>
      <xdr:colOff>104775</xdr:colOff>
      <xdr:row>13</xdr:row>
      <xdr:rowOff>132206</xdr:rowOff>
    </xdr:to>
    <xdr:pic>
      <xdr:nvPicPr>
        <xdr:cNvPr id="11" name="Imagem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A78C58C-B8EA-4D48-868F-E5E5FBD6E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723584"/>
          <a:ext cx="3743325" cy="1094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685800</xdr:colOff>
      <xdr:row>0</xdr:row>
      <xdr:rowOff>432289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11FE8E-29D9-484B-AF9C-9D89A9B2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295400" cy="298939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38100</xdr:rowOff>
    </xdr:from>
    <xdr:to>
      <xdr:col>8</xdr:col>
      <xdr:colOff>733425</xdr:colOff>
      <xdr:row>0</xdr:row>
      <xdr:rowOff>631581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C46D1-59D9-4BD6-B57E-87382D350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38100"/>
          <a:ext cx="2571750" cy="593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85725</xdr:rowOff>
    </xdr:from>
    <xdr:to>
      <xdr:col>17</xdr:col>
      <xdr:colOff>584200</xdr:colOff>
      <xdr:row>34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9E643B3-60BB-425B-8544-EFB38FDBC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161925</xdr:rowOff>
    </xdr:from>
    <xdr:to>
      <xdr:col>3</xdr:col>
      <xdr:colOff>9525</xdr:colOff>
      <xdr:row>0</xdr:row>
      <xdr:rowOff>581759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886DED7-B296-487A-BE84-B37B77F30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1925"/>
          <a:ext cx="1819275" cy="419834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95250</xdr:rowOff>
    </xdr:from>
    <xdr:to>
      <xdr:col>17</xdr:col>
      <xdr:colOff>419100</xdr:colOff>
      <xdr:row>0</xdr:row>
      <xdr:rowOff>688731</xdr:rowOff>
    </xdr:to>
    <xdr:pic>
      <xdr:nvPicPr>
        <xdr:cNvPr id="9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5E943A-18DA-4D99-8B26-896E3E170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95250"/>
          <a:ext cx="2571750" cy="593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tabSelected="1" workbookViewId="0">
      <selection activeCell="V18" sqref="V18"/>
    </sheetView>
  </sheetViews>
  <sheetFormatPr defaultRowHeight="15"/>
  <cols>
    <col min="1" max="16384" width="9.140625" style="2"/>
  </cols>
  <sheetData>
    <row r="1" spans="2:19" s="18" customFormat="1" ht="60" customHeight="1">
      <c r="D1" s="22" t="s">
        <v>33</v>
      </c>
      <c r="E1" s="22"/>
      <c r="F1" s="22"/>
      <c r="G1" s="22"/>
      <c r="H1" s="22"/>
    </row>
    <row r="2" spans="2:19" ht="15" customHeight="1" thickBot="1">
      <c r="D2" s="19"/>
      <c r="E2" s="19"/>
      <c r="F2" s="19"/>
      <c r="G2" s="19"/>
      <c r="H2" s="19"/>
    </row>
    <row r="3" spans="2:19" ht="144" customHeight="1" thickBot="1">
      <c r="B3" s="26" t="s">
        <v>35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O3" s="23" t="s">
        <v>34</v>
      </c>
      <c r="P3" s="24"/>
      <c r="Q3" s="24"/>
      <c r="R3" s="24"/>
      <c r="S3" s="25"/>
    </row>
    <row r="4" spans="2:19" ht="15" customHeight="1">
      <c r="D4" s="19"/>
      <c r="E4" s="19"/>
      <c r="F4" s="19"/>
      <c r="G4" s="19"/>
      <c r="H4" s="19"/>
    </row>
    <row r="6" spans="2:19">
      <c r="B6" s="28" t="s">
        <v>177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9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9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2:19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2:19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9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9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2:19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9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9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9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3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3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2:13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2:13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2:13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2:13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mergeCells count="5">
    <mergeCell ref="D1:H1"/>
    <mergeCell ref="O3:S3"/>
    <mergeCell ref="B3:M3"/>
    <mergeCell ref="B6:M17"/>
    <mergeCell ref="B18:M3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9"/>
  <sheetViews>
    <sheetView workbookViewId="0"/>
  </sheetViews>
  <sheetFormatPr defaultRowHeight="15"/>
  <cols>
    <col min="1" max="1" width="9.140625" style="2"/>
    <col min="2" max="2" width="11.140625" style="2" customWidth="1"/>
    <col min="3" max="3" width="68.28515625" style="2" bestFit="1" customWidth="1"/>
    <col min="4" max="4" width="8.5703125" style="2" bestFit="1" customWidth="1"/>
    <col min="5" max="5" width="11.42578125" style="2" bestFit="1" customWidth="1"/>
    <col min="6" max="6" width="13.85546875" style="2" bestFit="1" customWidth="1"/>
    <col min="7" max="7" width="13.28515625" style="2" bestFit="1" customWidth="1"/>
    <col min="8" max="8" width="9.140625" style="2" customWidth="1"/>
    <col min="9" max="9" width="13.140625" style="2" bestFit="1" customWidth="1"/>
    <col min="10" max="16384" width="9.140625" style="2"/>
  </cols>
  <sheetData>
    <row r="1" spans="2:10" s="21" customFormat="1" ht="50.25" customHeight="1">
      <c r="C1" s="34" t="s">
        <v>33</v>
      </c>
      <c r="D1" s="34"/>
      <c r="E1" s="34"/>
      <c r="F1" s="34"/>
      <c r="G1" s="34"/>
    </row>
    <row r="2" spans="2:10" ht="13.5" customHeight="1">
      <c r="C2" s="19"/>
      <c r="D2" s="19"/>
      <c r="E2" s="19"/>
      <c r="F2" s="19"/>
      <c r="G2" s="19"/>
    </row>
    <row r="3" spans="2:10" ht="50.25" customHeight="1">
      <c r="B3" s="35" t="s">
        <v>132</v>
      </c>
      <c r="C3" s="35"/>
      <c r="D3" s="35"/>
      <c r="E3" s="35"/>
      <c r="F3" s="35"/>
      <c r="G3" s="35"/>
      <c r="H3" s="35"/>
      <c r="I3" s="35"/>
    </row>
    <row r="4" spans="2:10" ht="5.25" customHeight="1"/>
    <row r="5" spans="2:10" ht="22.5" customHeight="1"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</row>
    <row r="6" spans="2:10" ht="5.25" customHeight="1"/>
    <row r="7" spans="2:10">
      <c r="B7" s="31" t="s">
        <v>16</v>
      </c>
      <c r="C7" s="12" t="s">
        <v>21</v>
      </c>
      <c r="D7" s="12" t="s">
        <v>8</v>
      </c>
      <c r="E7" s="13">
        <v>7500</v>
      </c>
      <c r="F7" s="14">
        <v>4.71</v>
      </c>
      <c r="G7" s="14">
        <f t="shared" ref="G7:G38" si="0">E7*F7</f>
        <v>35325</v>
      </c>
      <c r="H7" s="15">
        <f>G7/SUM($G$7:$G$159)</f>
        <v>0.11735224239787513</v>
      </c>
      <c r="I7" s="16">
        <f>H7</f>
        <v>0.11735224239787513</v>
      </c>
    </row>
    <row r="8" spans="2:10">
      <c r="B8" s="31"/>
      <c r="C8" s="12" t="s">
        <v>22</v>
      </c>
      <c r="D8" s="12" t="s">
        <v>8</v>
      </c>
      <c r="E8" s="13">
        <v>3400</v>
      </c>
      <c r="F8" s="14">
        <v>7.31</v>
      </c>
      <c r="G8" s="14">
        <f t="shared" si="0"/>
        <v>24854</v>
      </c>
      <c r="H8" s="15">
        <f t="shared" ref="H8:H71" si="1">G8/SUM($G$7:$G$159)</f>
        <v>8.2566811961975614E-2</v>
      </c>
      <c r="I8" s="16">
        <f>I7+H8</f>
        <v>0.19991905435985075</v>
      </c>
    </row>
    <row r="9" spans="2:10">
      <c r="B9" s="31"/>
      <c r="C9" s="12" t="s">
        <v>23</v>
      </c>
      <c r="D9" s="12" t="s">
        <v>9</v>
      </c>
      <c r="E9" s="13">
        <v>50064</v>
      </c>
      <c r="F9" s="14">
        <v>0.36</v>
      </c>
      <c r="G9" s="14">
        <f t="shared" si="0"/>
        <v>18023.04</v>
      </c>
      <c r="H9" s="15">
        <f t="shared" si="1"/>
        <v>5.9873861537907982E-2</v>
      </c>
      <c r="I9" s="16">
        <f t="shared" ref="I9:I72" si="2">I8+H9</f>
        <v>0.25979291589775871</v>
      </c>
    </row>
    <row r="10" spans="2:10">
      <c r="B10" s="31"/>
      <c r="C10" s="12" t="s">
        <v>24</v>
      </c>
      <c r="D10" s="12" t="s">
        <v>10</v>
      </c>
      <c r="E10" s="13">
        <v>300</v>
      </c>
      <c r="F10" s="14">
        <v>69.73</v>
      </c>
      <c r="G10" s="14">
        <f t="shared" si="0"/>
        <v>20919</v>
      </c>
      <c r="H10" s="15">
        <f t="shared" si="1"/>
        <v>6.9494453183896673E-2</v>
      </c>
      <c r="I10" s="16">
        <f t="shared" si="2"/>
        <v>0.3292873690816554</v>
      </c>
    </row>
    <row r="11" spans="2:10">
      <c r="B11" s="31"/>
      <c r="C11" s="12" t="s">
        <v>25</v>
      </c>
      <c r="D11" s="12" t="s">
        <v>11</v>
      </c>
      <c r="E11" s="13">
        <v>150</v>
      </c>
      <c r="F11" s="14">
        <v>73.650000000000006</v>
      </c>
      <c r="G11" s="14">
        <f t="shared" si="0"/>
        <v>11047.5</v>
      </c>
      <c r="H11" s="15">
        <f t="shared" si="1"/>
        <v>3.670060574353929E-2</v>
      </c>
      <c r="I11" s="16">
        <f t="shared" si="2"/>
        <v>0.36598797482519468</v>
      </c>
    </row>
    <row r="12" spans="2:10">
      <c r="B12" s="31"/>
      <c r="C12" s="12" t="s">
        <v>26</v>
      </c>
      <c r="D12" s="12" t="s">
        <v>11</v>
      </c>
      <c r="E12" s="13">
        <v>5</v>
      </c>
      <c r="F12" s="14">
        <v>2054.64</v>
      </c>
      <c r="G12" s="14">
        <f t="shared" si="0"/>
        <v>10273.199999999999</v>
      </c>
      <c r="H12" s="15">
        <f t="shared" si="1"/>
        <v>3.4128324319939153E-2</v>
      </c>
      <c r="I12" s="16">
        <f t="shared" si="2"/>
        <v>0.40011629914513386</v>
      </c>
    </row>
    <row r="13" spans="2:10">
      <c r="B13" s="31"/>
      <c r="C13" s="12" t="s">
        <v>27</v>
      </c>
      <c r="D13" s="12" t="s">
        <v>9</v>
      </c>
      <c r="E13" s="13">
        <v>4500</v>
      </c>
      <c r="F13" s="14">
        <v>2.89</v>
      </c>
      <c r="G13" s="14">
        <f t="shared" si="0"/>
        <v>13005</v>
      </c>
      <c r="H13" s="15">
        <f t="shared" si="1"/>
        <v>4.3203564398708171E-2</v>
      </c>
      <c r="I13" s="16">
        <f t="shared" si="2"/>
        <v>0.44331986354384201</v>
      </c>
    </row>
    <row r="14" spans="2:10">
      <c r="B14" s="31"/>
      <c r="C14" s="12" t="s">
        <v>28</v>
      </c>
      <c r="D14" s="12" t="s">
        <v>12</v>
      </c>
      <c r="E14" s="13">
        <v>5</v>
      </c>
      <c r="F14" s="14">
        <v>2400.6</v>
      </c>
      <c r="G14" s="14">
        <f t="shared" si="0"/>
        <v>12003</v>
      </c>
      <c r="H14" s="15">
        <f t="shared" si="1"/>
        <v>3.9874846864874601E-2</v>
      </c>
      <c r="I14" s="16">
        <f t="shared" si="2"/>
        <v>0.48319471040871659</v>
      </c>
      <c r="J14" s="17" t="s">
        <v>19</v>
      </c>
    </row>
    <row r="15" spans="2:10">
      <c r="B15" s="32" t="s">
        <v>17</v>
      </c>
      <c r="C15" s="7" t="s">
        <v>29</v>
      </c>
      <c r="D15" s="7" t="s">
        <v>8</v>
      </c>
      <c r="E15" s="8">
        <v>1033</v>
      </c>
      <c r="F15" s="9">
        <v>7.31</v>
      </c>
      <c r="G15" s="9">
        <f t="shared" si="0"/>
        <v>7551.23</v>
      </c>
      <c r="H15" s="10">
        <f t="shared" si="1"/>
        <v>2.5085740222564941E-2</v>
      </c>
      <c r="I15" s="11">
        <f t="shared" si="2"/>
        <v>0.50828045063128158</v>
      </c>
    </row>
    <row r="16" spans="2:10">
      <c r="B16" s="32"/>
      <c r="C16" s="7" t="s">
        <v>30</v>
      </c>
      <c r="D16" s="7" t="s">
        <v>13</v>
      </c>
      <c r="E16" s="8">
        <v>350</v>
      </c>
      <c r="F16" s="9">
        <v>20</v>
      </c>
      <c r="G16" s="9">
        <f t="shared" si="0"/>
        <v>7000</v>
      </c>
      <c r="H16" s="10">
        <f t="shared" si="1"/>
        <v>2.3254513709416162E-2</v>
      </c>
      <c r="I16" s="11">
        <f t="shared" si="2"/>
        <v>0.53153496434069769</v>
      </c>
    </row>
    <row r="17" spans="2:9">
      <c r="B17" s="32"/>
      <c r="C17" s="7" t="s">
        <v>31</v>
      </c>
      <c r="D17" s="7" t="s">
        <v>8</v>
      </c>
      <c r="E17" s="8">
        <v>900</v>
      </c>
      <c r="F17" s="9">
        <v>7.31</v>
      </c>
      <c r="G17" s="9">
        <f t="shared" si="0"/>
        <v>6579</v>
      </c>
      <c r="H17" s="10">
        <f t="shared" si="1"/>
        <v>2.1855920813464134E-2</v>
      </c>
      <c r="I17" s="11">
        <f t="shared" si="2"/>
        <v>0.55339088515416179</v>
      </c>
    </row>
    <row r="18" spans="2:9">
      <c r="B18" s="32"/>
      <c r="C18" s="7" t="s">
        <v>32</v>
      </c>
      <c r="D18" s="7" t="s">
        <v>9</v>
      </c>
      <c r="E18" s="8">
        <v>2200</v>
      </c>
      <c r="F18" s="9">
        <v>2.75</v>
      </c>
      <c r="G18" s="9">
        <f t="shared" si="0"/>
        <v>6050</v>
      </c>
      <c r="H18" s="10">
        <f t="shared" si="1"/>
        <v>2.0098543991709683E-2</v>
      </c>
      <c r="I18" s="11">
        <f t="shared" si="2"/>
        <v>0.57348942914587142</v>
      </c>
    </row>
    <row r="19" spans="2:9">
      <c r="B19" s="32"/>
      <c r="C19" s="7" t="s">
        <v>36</v>
      </c>
      <c r="D19" s="7" t="s">
        <v>12</v>
      </c>
      <c r="E19" s="8">
        <v>4333</v>
      </c>
      <c r="F19" s="9">
        <v>1.38</v>
      </c>
      <c r="G19" s="9">
        <f t="shared" si="0"/>
        <v>5979.54</v>
      </c>
      <c r="H19" s="10">
        <f t="shared" si="1"/>
        <v>1.9864470700857475E-2</v>
      </c>
      <c r="I19" s="11">
        <f t="shared" si="2"/>
        <v>0.59335389984672893</v>
      </c>
    </row>
    <row r="20" spans="2:9">
      <c r="B20" s="32"/>
      <c r="C20" s="7" t="s">
        <v>37</v>
      </c>
      <c r="D20" s="7" t="s">
        <v>8</v>
      </c>
      <c r="E20" s="8">
        <v>721</v>
      </c>
      <c r="F20" s="9">
        <v>8.56</v>
      </c>
      <c r="G20" s="9">
        <f t="shared" si="0"/>
        <v>6171.76</v>
      </c>
      <c r="H20" s="10">
        <f t="shared" si="1"/>
        <v>2.0503039647318044E-2</v>
      </c>
      <c r="I20" s="11">
        <f t="shared" si="2"/>
        <v>0.61385693949404696</v>
      </c>
    </row>
    <row r="21" spans="2:9">
      <c r="B21" s="32"/>
      <c r="C21" s="7" t="s">
        <v>38</v>
      </c>
      <c r="D21" s="7" t="s">
        <v>12</v>
      </c>
      <c r="E21" s="8">
        <v>1531</v>
      </c>
      <c r="F21" s="9">
        <v>3.34</v>
      </c>
      <c r="G21" s="9">
        <f t="shared" si="0"/>
        <v>5113.54</v>
      </c>
      <c r="H21" s="10">
        <f t="shared" si="1"/>
        <v>1.698755514766399E-2</v>
      </c>
      <c r="I21" s="11">
        <f t="shared" si="2"/>
        <v>0.630844494641711</v>
      </c>
    </row>
    <row r="22" spans="2:9">
      <c r="B22" s="32"/>
      <c r="C22" s="7" t="s">
        <v>39</v>
      </c>
      <c r="D22" s="7" t="s">
        <v>8</v>
      </c>
      <c r="E22" s="8">
        <v>649</v>
      </c>
      <c r="F22" s="9">
        <v>7.31</v>
      </c>
      <c r="G22" s="9">
        <f t="shared" si="0"/>
        <v>4744.1899999999996</v>
      </c>
      <c r="H22" s="10">
        <f t="shared" si="1"/>
        <v>1.576054734215358E-2</v>
      </c>
      <c r="I22" s="11">
        <f t="shared" si="2"/>
        <v>0.64660504198386459</v>
      </c>
    </row>
    <row r="23" spans="2:9">
      <c r="B23" s="32"/>
      <c r="C23" s="7" t="s">
        <v>40</v>
      </c>
      <c r="D23" s="7" t="s">
        <v>12</v>
      </c>
      <c r="E23" s="8">
        <v>6</v>
      </c>
      <c r="F23" s="9">
        <v>653.75</v>
      </c>
      <c r="G23" s="9">
        <f t="shared" si="0"/>
        <v>3922.5</v>
      </c>
      <c r="H23" s="10">
        <f t="shared" si="1"/>
        <v>1.30308328607407E-2</v>
      </c>
      <c r="I23" s="11">
        <f t="shared" si="2"/>
        <v>0.65963587484460529</v>
      </c>
    </row>
    <row r="24" spans="2:9">
      <c r="B24" s="32"/>
      <c r="C24" s="7" t="s">
        <v>41</v>
      </c>
      <c r="D24" s="7" t="s">
        <v>11</v>
      </c>
      <c r="E24" s="8">
        <v>29</v>
      </c>
      <c r="F24" s="9">
        <v>180</v>
      </c>
      <c r="G24" s="9">
        <f t="shared" si="0"/>
        <v>5220</v>
      </c>
      <c r="H24" s="10">
        <f t="shared" si="1"/>
        <v>1.7341223080450337E-2</v>
      </c>
      <c r="I24" s="11">
        <f t="shared" si="2"/>
        <v>0.67697709792505567</v>
      </c>
    </row>
    <row r="25" spans="2:9">
      <c r="B25" s="32"/>
      <c r="C25" s="7" t="s">
        <v>42</v>
      </c>
      <c r="D25" s="7" t="s">
        <v>10</v>
      </c>
      <c r="E25" s="8">
        <v>72</v>
      </c>
      <c r="F25" s="9">
        <v>69.03</v>
      </c>
      <c r="G25" s="9">
        <f t="shared" si="0"/>
        <v>4970.16</v>
      </c>
      <c r="H25" s="10">
        <f t="shared" si="1"/>
        <v>1.6511236265427404E-2</v>
      </c>
      <c r="I25" s="11">
        <f t="shared" si="2"/>
        <v>0.69348833419048306</v>
      </c>
    </row>
    <row r="26" spans="2:9">
      <c r="B26" s="32"/>
      <c r="C26" s="7" t="s">
        <v>43</v>
      </c>
      <c r="D26" s="7" t="s">
        <v>8</v>
      </c>
      <c r="E26" s="8">
        <v>483</v>
      </c>
      <c r="F26" s="9">
        <v>8.83</v>
      </c>
      <c r="G26" s="9">
        <f t="shared" si="0"/>
        <v>4264.8900000000003</v>
      </c>
      <c r="H26" s="10">
        <f t="shared" si="1"/>
        <v>1.4168277567735987E-2</v>
      </c>
      <c r="I26" s="11">
        <f t="shared" si="2"/>
        <v>0.70765661175821903</v>
      </c>
    </row>
    <row r="27" spans="2:9">
      <c r="B27" s="32"/>
      <c r="C27" s="7" t="s">
        <v>44</v>
      </c>
      <c r="D27" s="7" t="s">
        <v>10</v>
      </c>
      <c r="E27" s="8">
        <v>163</v>
      </c>
      <c r="F27" s="9">
        <v>27.43</v>
      </c>
      <c r="G27" s="9">
        <f t="shared" si="0"/>
        <v>4471.09</v>
      </c>
      <c r="H27" s="10">
        <f t="shared" si="1"/>
        <v>1.4853289100147644E-2</v>
      </c>
      <c r="I27" s="11">
        <f t="shared" si="2"/>
        <v>0.72250990085836664</v>
      </c>
    </row>
    <row r="28" spans="2:9">
      <c r="B28" s="32"/>
      <c r="C28" s="7" t="s">
        <v>45</v>
      </c>
      <c r="D28" s="7" t="s">
        <v>9</v>
      </c>
      <c r="E28" s="8">
        <v>1001</v>
      </c>
      <c r="F28" s="9">
        <v>4.17</v>
      </c>
      <c r="G28" s="9">
        <f t="shared" si="0"/>
        <v>4174.17</v>
      </c>
      <c r="H28" s="10">
        <f t="shared" si="1"/>
        <v>1.3866899070061951E-2</v>
      </c>
      <c r="I28" s="11">
        <f t="shared" si="2"/>
        <v>0.73637679992842864</v>
      </c>
    </row>
    <row r="29" spans="2:9">
      <c r="B29" s="32"/>
      <c r="C29" s="7" t="s">
        <v>46</v>
      </c>
      <c r="D29" s="7" t="s">
        <v>12</v>
      </c>
      <c r="E29" s="8">
        <v>3700</v>
      </c>
      <c r="F29" s="9">
        <v>1.1000000000000001</v>
      </c>
      <c r="G29" s="9">
        <f t="shared" si="0"/>
        <v>4070.0000000000005</v>
      </c>
      <c r="H29" s="10">
        <f t="shared" si="1"/>
        <v>1.352083868533197E-2</v>
      </c>
      <c r="I29" s="11">
        <f t="shared" si="2"/>
        <v>0.74989763861376058</v>
      </c>
    </row>
    <row r="30" spans="2:9">
      <c r="B30" s="32"/>
      <c r="C30" s="7" t="s">
        <v>47</v>
      </c>
      <c r="D30" s="7" t="s">
        <v>12</v>
      </c>
      <c r="E30" s="8">
        <v>3631</v>
      </c>
      <c r="F30" s="9">
        <v>0.98</v>
      </c>
      <c r="G30" s="9">
        <f t="shared" si="0"/>
        <v>3558.38</v>
      </c>
      <c r="H30" s="10">
        <f t="shared" si="1"/>
        <v>1.1821199499044612E-2</v>
      </c>
      <c r="I30" s="11">
        <f t="shared" si="2"/>
        <v>0.76171883811280516</v>
      </c>
    </row>
    <row r="31" spans="2:9">
      <c r="B31" s="32"/>
      <c r="C31" s="7" t="s">
        <v>48</v>
      </c>
      <c r="D31" s="7" t="s">
        <v>10</v>
      </c>
      <c r="E31" s="8">
        <v>82</v>
      </c>
      <c r="F31" s="9">
        <v>37.200000000000003</v>
      </c>
      <c r="G31" s="9">
        <f t="shared" si="0"/>
        <v>3050.4</v>
      </c>
      <c r="H31" s="10">
        <f t="shared" si="1"/>
        <v>1.0133652659886153E-2</v>
      </c>
      <c r="I31" s="11">
        <f t="shared" si="2"/>
        <v>0.77185249077269136</v>
      </c>
    </row>
    <row r="32" spans="2:9">
      <c r="B32" s="32"/>
      <c r="C32" s="7" t="s">
        <v>49</v>
      </c>
      <c r="D32" s="7" t="s">
        <v>9</v>
      </c>
      <c r="E32" s="8">
        <v>486</v>
      </c>
      <c r="F32" s="9">
        <v>6.16</v>
      </c>
      <c r="G32" s="9">
        <f t="shared" si="0"/>
        <v>2993.76</v>
      </c>
      <c r="H32" s="10">
        <f t="shared" si="1"/>
        <v>9.945490423243105E-3</v>
      </c>
      <c r="I32" s="11">
        <f t="shared" si="2"/>
        <v>0.78179798119593447</v>
      </c>
    </row>
    <row r="33" spans="2:10">
      <c r="B33" s="32"/>
      <c r="C33" s="7" t="s">
        <v>50</v>
      </c>
      <c r="D33" s="7" t="s">
        <v>9</v>
      </c>
      <c r="E33" s="8">
        <v>2011</v>
      </c>
      <c r="F33" s="9">
        <v>1.43</v>
      </c>
      <c r="G33" s="9">
        <f t="shared" si="0"/>
        <v>2875.73</v>
      </c>
      <c r="H33" s="10">
        <f t="shared" si="1"/>
        <v>9.5533861013684766E-3</v>
      </c>
      <c r="I33" s="11">
        <f t="shared" si="2"/>
        <v>0.79135136729730293</v>
      </c>
      <c r="J33" s="17" t="s">
        <v>20</v>
      </c>
    </row>
    <row r="34" spans="2:10">
      <c r="B34" s="33" t="s">
        <v>18</v>
      </c>
      <c r="C34" s="1" t="s">
        <v>51</v>
      </c>
      <c r="D34" s="1" t="s">
        <v>10</v>
      </c>
      <c r="E34" s="3">
        <v>411</v>
      </c>
      <c r="F34" s="4">
        <v>6.35</v>
      </c>
      <c r="G34" s="4">
        <f t="shared" si="0"/>
        <v>2609.85</v>
      </c>
      <c r="H34" s="5">
        <f t="shared" si="1"/>
        <v>8.670113229217109E-3</v>
      </c>
      <c r="I34" s="6">
        <f t="shared" si="2"/>
        <v>0.80002148052652</v>
      </c>
    </row>
    <row r="35" spans="2:10">
      <c r="B35" s="33"/>
      <c r="C35" s="1" t="s">
        <v>52</v>
      </c>
      <c r="D35" s="1" t="s">
        <v>11</v>
      </c>
      <c r="E35" s="3">
        <v>82</v>
      </c>
      <c r="F35" s="4">
        <v>33.880000000000003</v>
      </c>
      <c r="G35" s="4">
        <f t="shared" si="0"/>
        <v>2778.1600000000003</v>
      </c>
      <c r="H35" s="5">
        <f t="shared" si="1"/>
        <v>9.2292514009930868E-3</v>
      </c>
      <c r="I35" s="6">
        <f t="shared" si="2"/>
        <v>0.80925073192751307</v>
      </c>
    </row>
    <row r="36" spans="2:10">
      <c r="B36" s="33"/>
      <c r="C36" s="1" t="s">
        <v>53</v>
      </c>
      <c r="D36" s="1" t="s">
        <v>10</v>
      </c>
      <c r="E36" s="3">
        <v>188</v>
      </c>
      <c r="F36" s="4">
        <v>12.36</v>
      </c>
      <c r="G36" s="4">
        <f t="shared" si="0"/>
        <v>2323.6799999999998</v>
      </c>
      <c r="H36" s="5">
        <f t="shared" si="1"/>
        <v>7.7194354880423064E-3</v>
      </c>
      <c r="I36" s="6">
        <f t="shared" si="2"/>
        <v>0.81697016741555539</v>
      </c>
    </row>
    <row r="37" spans="2:10">
      <c r="B37" s="33"/>
      <c r="C37" s="1" t="s">
        <v>54</v>
      </c>
      <c r="D37" s="1" t="s">
        <v>10</v>
      </c>
      <c r="E37" s="3">
        <v>121</v>
      </c>
      <c r="F37" s="4">
        <v>20.190000000000001</v>
      </c>
      <c r="G37" s="4">
        <f t="shared" si="0"/>
        <v>2442.9900000000002</v>
      </c>
      <c r="H37" s="5">
        <f t="shared" si="1"/>
        <v>8.1157920638523715E-3</v>
      </c>
      <c r="I37" s="6">
        <f t="shared" si="2"/>
        <v>0.82508595947940777</v>
      </c>
    </row>
    <row r="38" spans="2:10">
      <c r="B38" s="33"/>
      <c r="C38" s="1" t="s">
        <v>55</v>
      </c>
      <c r="D38" s="1" t="s">
        <v>9</v>
      </c>
      <c r="E38" s="3">
        <v>6545</v>
      </c>
      <c r="F38" s="4">
        <v>0.3</v>
      </c>
      <c r="G38" s="4">
        <f t="shared" si="0"/>
        <v>1963.5</v>
      </c>
      <c r="H38" s="5">
        <f t="shared" si="1"/>
        <v>6.5228910954912333E-3</v>
      </c>
      <c r="I38" s="6">
        <f t="shared" si="2"/>
        <v>0.83160885057489897</v>
      </c>
    </row>
    <row r="39" spans="2:10">
      <c r="B39" s="33"/>
      <c r="C39" s="1" t="s">
        <v>56</v>
      </c>
      <c r="D39" s="1" t="s">
        <v>13</v>
      </c>
      <c r="E39" s="3">
        <v>983</v>
      </c>
      <c r="F39" s="4">
        <v>2</v>
      </c>
      <c r="G39" s="4">
        <f t="shared" ref="G39:G70" si="3">E39*F39</f>
        <v>1966</v>
      </c>
      <c r="H39" s="5">
        <f t="shared" si="1"/>
        <v>6.5311962789588824E-3</v>
      </c>
      <c r="I39" s="6">
        <f t="shared" si="2"/>
        <v>0.8381400468538579</v>
      </c>
    </row>
    <row r="40" spans="2:10">
      <c r="B40" s="33"/>
      <c r="C40" s="1" t="s">
        <v>57</v>
      </c>
      <c r="D40" s="1" t="s">
        <v>14</v>
      </c>
      <c r="E40" s="3">
        <v>233</v>
      </c>
      <c r="F40" s="4">
        <v>8.3000000000000007</v>
      </c>
      <c r="G40" s="4">
        <f t="shared" si="3"/>
        <v>1933.9</v>
      </c>
      <c r="H40" s="5">
        <f t="shared" si="1"/>
        <v>6.4245577232342737E-3</v>
      </c>
      <c r="I40" s="6">
        <f t="shared" si="2"/>
        <v>0.84456460457709215</v>
      </c>
    </row>
    <row r="41" spans="2:10">
      <c r="B41" s="33"/>
      <c r="C41" s="1" t="s">
        <v>58</v>
      </c>
      <c r="D41" s="1" t="s">
        <v>8</v>
      </c>
      <c r="E41" s="3">
        <v>92</v>
      </c>
      <c r="F41" s="4">
        <v>8.4499999999999993</v>
      </c>
      <c r="G41" s="4">
        <f t="shared" si="3"/>
        <v>777.4</v>
      </c>
      <c r="H41" s="5">
        <f t="shared" si="1"/>
        <v>2.5825798511000175E-3</v>
      </c>
      <c r="I41" s="6">
        <f t="shared" si="2"/>
        <v>0.84714718442819215</v>
      </c>
    </row>
    <row r="42" spans="2:10">
      <c r="B42" s="33"/>
      <c r="C42" s="1" t="s">
        <v>59</v>
      </c>
      <c r="D42" s="1" t="s">
        <v>9</v>
      </c>
      <c r="E42" s="3">
        <v>511</v>
      </c>
      <c r="F42" s="4">
        <v>3.46</v>
      </c>
      <c r="G42" s="4">
        <f t="shared" si="3"/>
        <v>1768.06</v>
      </c>
      <c r="H42" s="5">
        <f t="shared" si="1"/>
        <v>5.8736250727243339E-3</v>
      </c>
      <c r="I42" s="6">
        <f t="shared" si="2"/>
        <v>0.85302080950091652</v>
      </c>
    </row>
    <row r="43" spans="2:10">
      <c r="B43" s="33"/>
      <c r="C43" s="1" t="s">
        <v>60</v>
      </c>
      <c r="D43" s="1" t="s">
        <v>15</v>
      </c>
      <c r="E43" s="3">
        <v>311</v>
      </c>
      <c r="F43" s="4">
        <v>5.0999999999999996</v>
      </c>
      <c r="G43" s="4">
        <f t="shared" si="3"/>
        <v>1586.1</v>
      </c>
      <c r="H43" s="5">
        <f t="shared" si="1"/>
        <v>5.2691405992149956E-3</v>
      </c>
      <c r="I43" s="6">
        <f t="shared" si="2"/>
        <v>0.85828995010013154</v>
      </c>
    </row>
    <row r="44" spans="2:10">
      <c r="B44" s="33"/>
      <c r="C44" s="1" t="s">
        <v>61</v>
      </c>
      <c r="D44" s="1" t="s">
        <v>12</v>
      </c>
      <c r="E44" s="3">
        <v>9</v>
      </c>
      <c r="F44" s="4">
        <v>217.9</v>
      </c>
      <c r="G44" s="4">
        <f t="shared" si="3"/>
        <v>1961.1000000000001</v>
      </c>
      <c r="H44" s="5">
        <f t="shared" si="1"/>
        <v>6.5149181193622915E-3</v>
      </c>
      <c r="I44" s="6">
        <f t="shared" si="2"/>
        <v>0.86480486821949387</v>
      </c>
    </row>
    <row r="45" spans="2:10">
      <c r="B45" s="33"/>
      <c r="C45" s="1" t="s">
        <v>62</v>
      </c>
      <c r="D45" s="1" t="s">
        <v>10</v>
      </c>
      <c r="E45" s="3">
        <v>311</v>
      </c>
      <c r="F45" s="4">
        <v>5.9</v>
      </c>
      <c r="G45" s="4">
        <f t="shared" si="3"/>
        <v>1834.9</v>
      </c>
      <c r="H45" s="5">
        <f t="shared" si="1"/>
        <v>6.0956724579153878E-3</v>
      </c>
      <c r="I45" s="6">
        <f t="shared" si="2"/>
        <v>0.8709005406774093</v>
      </c>
    </row>
    <row r="46" spans="2:10">
      <c r="B46" s="33"/>
      <c r="C46" s="1" t="s">
        <v>63</v>
      </c>
      <c r="D46" s="1" t="s">
        <v>9</v>
      </c>
      <c r="E46" s="3">
        <v>522</v>
      </c>
      <c r="F46" s="4">
        <v>2.83</v>
      </c>
      <c r="G46" s="4">
        <f t="shared" si="3"/>
        <v>1477.26</v>
      </c>
      <c r="H46" s="5">
        <f t="shared" si="1"/>
        <v>4.9075661317674454E-3</v>
      </c>
      <c r="I46" s="6">
        <f t="shared" si="2"/>
        <v>0.87580810680917676</v>
      </c>
    </row>
    <row r="47" spans="2:10">
      <c r="B47" s="33"/>
      <c r="C47" s="1" t="s">
        <v>64</v>
      </c>
      <c r="D47" s="1" t="s">
        <v>8</v>
      </c>
      <c r="E47" s="3">
        <v>189</v>
      </c>
      <c r="F47" s="4">
        <v>7.31</v>
      </c>
      <c r="G47" s="4">
        <f t="shared" si="3"/>
        <v>1381.59</v>
      </c>
      <c r="H47" s="5">
        <f t="shared" si="1"/>
        <v>4.589743370827468E-3</v>
      </c>
      <c r="I47" s="6">
        <f t="shared" si="2"/>
        <v>0.88039785018000427</v>
      </c>
    </row>
    <row r="48" spans="2:10">
      <c r="B48" s="33"/>
      <c r="C48" s="1" t="s">
        <v>65</v>
      </c>
      <c r="D48" s="1" t="s">
        <v>12</v>
      </c>
      <c r="E48" s="3">
        <v>599</v>
      </c>
      <c r="F48" s="4">
        <v>2.15</v>
      </c>
      <c r="G48" s="4">
        <f t="shared" si="3"/>
        <v>1287.8499999999999</v>
      </c>
      <c r="H48" s="5">
        <f t="shared" si="1"/>
        <v>4.2783322115245142E-3</v>
      </c>
      <c r="I48" s="6">
        <f t="shared" si="2"/>
        <v>0.88467618239152879</v>
      </c>
    </row>
    <row r="49" spans="2:9">
      <c r="B49" s="33"/>
      <c r="C49" s="1" t="s">
        <v>66</v>
      </c>
      <c r="D49" s="1" t="s">
        <v>14</v>
      </c>
      <c r="E49" s="3">
        <v>311</v>
      </c>
      <c r="F49" s="4">
        <v>4.1900000000000004</v>
      </c>
      <c r="G49" s="4">
        <f t="shared" si="3"/>
        <v>1303.0900000000001</v>
      </c>
      <c r="H49" s="5">
        <f t="shared" si="1"/>
        <v>4.3289606099433013E-3</v>
      </c>
      <c r="I49" s="6">
        <f t="shared" si="2"/>
        <v>0.88900514300147204</v>
      </c>
    </row>
    <row r="50" spans="2:9">
      <c r="B50" s="33"/>
      <c r="C50" s="1" t="s">
        <v>67</v>
      </c>
      <c r="D50" s="1" t="s">
        <v>12</v>
      </c>
      <c r="E50" s="3">
        <v>3053</v>
      </c>
      <c r="F50" s="4">
        <v>0.28000000000000003</v>
      </c>
      <c r="G50" s="4">
        <f t="shared" si="3"/>
        <v>854.84</v>
      </c>
      <c r="H50" s="5">
        <f t="shared" si="1"/>
        <v>2.8398412141939018E-3</v>
      </c>
      <c r="I50" s="6">
        <f t="shared" si="2"/>
        <v>0.89184498421566594</v>
      </c>
    </row>
    <row r="51" spans="2:9">
      <c r="B51" s="33"/>
      <c r="C51" s="1" t="s">
        <v>68</v>
      </c>
      <c r="D51" s="1" t="s">
        <v>12</v>
      </c>
      <c r="E51" s="3">
        <v>6</v>
      </c>
      <c r="F51" s="4">
        <v>134.47</v>
      </c>
      <c r="G51" s="4">
        <f t="shared" si="3"/>
        <v>806.81999999999994</v>
      </c>
      <c r="H51" s="5">
        <f t="shared" si="1"/>
        <v>2.6803152501473065E-3</v>
      </c>
      <c r="I51" s="6">
        <f t="shared" si="2"/>
        <v>0.89452529946581327</v>
      </c>
    </row>
    <row r="52" spans="2:9">
      <c r="B52" s="33"/>
      <c r="C52" s="1" t="s">
        <v>69</v>
      </c>
      <c r="D52" s="1" t="s">
        <v>9</v>
      </c>
      <c r="E52" s="3">
        <v>579</v>
      </c>
      <c r="F52" s="4">
        <v>1.53</v>
      </c>
      <c r="G52" s="4">
        <f t="shared" si="3"/>
        <v>885.87</v>
      </c>
      <c r="H52" s="5">
        <f t="shared" si="1"/>
        <v>2.9429251513943566E-3</v>
      </c>
      <c r="I52" s="6">
        <f t="shared" si="2"/>
        <v>0.89746822461720765</v>
      </c>
    </row>
    <row r="53" spans="2:9">
      <c r="B53" s="33"/>
      <c r="C53" s="1" t="s">
        <v>70</v>
      </c>
      <c r="D53" s="1" t="s">
        <v>13</v>
      </c>
      <c r="E53" s="3">
        <v>13</v>
      </c>
      <c r="F53" s="4">
        <v>44.33</v>
      </c>
      <c r="G53" s="4">
        <f t="shared" si="3"/>
        <v>576.29</v>
      </c>
      <c r="H53" s="5">
        <f t="shared" si="1"/>
        <v>1.9144776722284913E-3</v>
      </c>
      <c r="I53" s="6">
        <f t="shared" si="2"/>
        <v>0.89938270228943618</v>
      </c>
    </row>
    <row r="54" spans="2:9">
      <c r="B54" s="33"/>
      <c r="C54" s="1" t="s">
        <v>71</v>
      </c>
      <c r="D54" s="1" t="s">
        <v>12</v>
      </c>
      <c r="E54" s="3">
        <v>6</v>
      </c>
      <c r="F54" s="4">
        <v>122.18</v>
      </c>
      <c r="G54" s="4">
        <f t="shared" si="3"/>
        <v>733.08</v>
      </c>
      <c r="H54" s="5">
        <f t="shared" si="1"/>
        <v>2.4353455585855431E-3</v>
      </c>
      <c r="I54" s="6">
        <f t="shared" si="2"/>
        <v>0.90181804784802166</v>
      </c>
    </row>
    <row r="55" spans="2:9">
      <c r="B55" s="33"/>
      <c r="C55" s="1" t="s">
        <v>72</v>
      </c>
      <c r="D55" s="1" t="s">
        <v>9</v>
      </c>
      <c r="E55" s="3">
        <v>1333</v>
      </c>
      <c r="F55" s="4">
        <v>0.64</v>
      </c>
      <c r="G55" s="4">
        <f t="shared" si="3"/>
        <v>853.12</v>
      </c>
      <c r="H55" s="5">
        <f t="shared" si="1"/>
        <v>2.8341272479681595E-3</v>
      </c>
      <c r="I55" s="6">
        <f t="shared" si="2"/>
        <v>0.90465217509598983</v>
      </c>
    </row>
    <row r="56" spans="2:9">
      <c r="B56" s="33"/>
      <c r="C56" s="1" t="s">
        <v>73</v>
      </c>
      <c r="D56" s="1" t="s">
        <v>10</v>
      </c>
      <c r="E56" s="3">
        <v>177</v>
      </c>
      <c r="F56" s="4">
        <v>4.7300000000000004</v>
      </c>
      <c r="G56" s="4">
        <f t="shared" si="3"/>
        <v>837.21</v>
      </c>
      <c r="H56" s="5">
        <f t="shared" si="1"/>
        <v>2.7812730603800438E-3</v>
      </c>
      <c r="I56" s="6">
        <f t="shared" si="2"/>
        <v>0.90743344815636984</v>
      </c>
    </row>
    <row r="57" spans="2:9">
      <c r="B57" s="33"/>
      <c r="C57" s="1" t="s">
        <v>74</v>
      </c>
      <c r="D57" s="1" t="s">
        <v>14</v>
      </c>
      <c r="E57" s="3">
        <v>121</v>
      </c>
      <c r="F57" s="4">
        <v>7.06</v>
      </c>
      <c r="G57" s="4">
        <f t="shared" si="3"/>
        <v>854.26</v>
      </c>
      <c r="H57" s="5">
        <f t="shared" si="1"/>
        <v>2.8379144116294072E-3</v>
      </c>
      <c r="I57" s="6">
        <f t="shared" si="2"/>
        <v>0.91027136256799923</v>
      </c>
    </row>
    <row r="58" spans="2:9">
      <c r="B58" s="33"/>
      <c r="C58" s="1" t="s">
        <v>75</v>
      </c>
      <c r="D58" s="1" t="s">
        <v>11</v>
      </c>
      <c r="E58" s="3">
        <v>3</v>
      </c>
      <c r="F58" s="4">
        <v>197.3</v>
      </c>
      <c r="G58" s="4">
        <f t="shared" si="3"/>
        <v>591.90000000000009</v>
      </c>
      <c r="H58" s="5">
        <f t="shared" si="1"/>
        <v>1.9663352378004898E-3</v>
      </c>
      <c r="I58" s="6">
        <f t="shared" si="2"/>
        <v>0.91223769780579977</v>
      </c>
    </row>
    <row r="59" spans="2:9">
      <c r="B59" s="33"/>
      <c r="C59" s="1" t="s">
        <v>76</v>
      </c>
      <c r="D59" s="1" t="s">
        <v>12</v>
      </c>
      <c r="E59" s="3">
        <v>15</v>
      </c>
      <c r="F59" s="4">
        <v>51.18</v>
      </c>
      <c r="G59" s="4">
        <f t="shared" si="3"/>
        <v>767.7</v>
      </c>
      <c r="H59" s="5">
        <f t="shared" si="1"/>
        <v>2.5503557392455413E-3</v>
      </c>
      <c r="I59" s="6">
        <f t="shared" si="2"/>
        <v>0.91478805354504533</v>
      </c>
    </row>
    <row r="60" spans="2:9">
      <c r="B60" s="33"/>
      <c r="C60" s="1" t="s">
        <v>77</v>
      </c>
      <c r="D60" s="1" t="s">
        <v>13</v>
      </c>
      <c r="E60" s="3">
        <v>153</v>
      </c>
      <c r="F60" s="4">
        <v>4.55</v>
      </c>
      <c r="G60" s="4">
        <f t="shared" si="3"/>
        <v>696.15</v>
      </c>
      <c r="H60" s="5">
        <f t="shared" si="1"/>
        <v>2.312661388401437E-3</v>
      </c>
      <c r="I60" s="6">
        <f t="shared" si="2"/>
        <v>0.9171007149334468</v>
      </c>
    </row>
    <row r="61" spans="2:9">
      <c r="B61" s="33"/>
      <c r="C61" s="1" t="s">
        <v>78</v>
      </c>
      <c r="D61" s="1" t="s">
        <v>11</v>
      </c>
      <c r="E61" s="3">
        <v>22</v>
      </c>
      <c r="F61" s="4">
        <v>32.29</v>
      </c>
      <c r="G61" s="4">
        <f t="shared" si="3"/>
        <v>710.38</v>
      </c>
      <c r="H61" s="5">
        <f t="shared" si="1"/>
        <v>2.3599344926992934E-3</v>
      </c>
      <c r="I61" s="6">
        <f t="shared" si="2"/>
        <v>0.91946064942614614</v>
      </c>
    </row>
    <row r="62" spans="2:9">
      <c r="B62" s="33"/>
      <c r="C62" s="1" t="s">
        <v>80</v>
      </c>
      <c r="D62" s="1" t="s">
        <v>12</v>
      </c>
      <c r="E62" s="3">
        <v>13</v>
      </c>
      <c r="F62" s="4">
        <v>55</v>
      </c>
      <c r="G62" s="4">
        <f t="shared" si="3"/>
        <v>715</v>
      </c>
      <c r="H62" s="5">
        <f t="shared" si="1"/>
        <v>2.3752824717475081E-3</v>
      </c>
      <c r="I62" s="6">
        <f t="shared" si="2"/>
        <v>0.92183593189789359</v>
      </c>
    </row>
    <row r="63" spans="2:9">
      <c r="B63" s="33"/>
      <c r="C63" s="1" t="s">
        <v>79</v>
      </c>
      <c r="D63" s="1" t="s">
        <v>12</v>
      </c>
      <c r="E63" s="3">
        <v>7</v>
      </c>
      <c r="F63" s="4">
        <v>98.94</v>
      </c>
      <c r="G63" s="4">
        <f t="shared" si="3"/>
        <v>692.57999999999993</v>
      </c>
      <c r="H63" s="5">
        <f t="shared" si="1"/>
        <v>2.3008015864096347E-3</v>
      </c>
      <c r="I63" s="6">
        <f t="shared" si="2"/>
        <v>0.92413673348430325</v>
      </c>
    </row>
    <row r="64" spans="2:9">
      <c r="B64" s="33"/>
      <c r="C64" s="1" t="s">
        <v>81</v>
      </c>
      <c r="D64" s="1" t="s">
        <v>14</v>
      </c>
      <c r="E64" s="3">
        <v>133</v>
      </c>
      <c r="F64" s="4">
        <v>5.21</v>
      </c>
      <c r="G64" s="4">
        <f t="shared" si="3"/>
        <v>692.93</v>
      </c>
      <c r="H64" s="5">
        <f t="shared" si="1"/>
        <v>2.3019643120951055E-3</v>
      </c>
      <c r="I64" s="6">
        <f t="shared" si="2"/>
        <v>0.92643869779639831</v>
      </c>
    </row>
    <row r="65" spans="2:9">
      <c r="B65" s="33"/>
      <c r="C65" s="1" t="s">
        <v>82</v>
      </c>
      <c r="D65" s="1" t="s">
        <v>9</v>
      </c>
      <c r="E65" s="3">
        <v>63</v>
      </c>
      <c r="F65" s="4">
        <v>9.48</v>
      </c>
      <c r="G65" s="4">
        <f t="shared" si="3"/>
        <v>597.24</v>
      </c>
      <c r="H65" s="5">
        <f t="shared" si="1"/>
        <v>1.9840751096873869E-3</v>
      </c>
      <c r="I65" s="6">
        <f t="shared" si="2"/>
        <v>0.92842277290608566</v>
      </c>
    </row>
    <row r="66" spans="2:9">
      <c r="B66" s="33"/>
      <c r="C66" s="1" t="s">
        <v>83</v>
      </c>
      <c r="D66" s="1" t="s">
        <v>13</v>
      </c>
      <c r="E66" s="3">
        <v>362</v>
      </c>
      <c r="F66" s="4">
        <v>1.54</v>
      </c>
      <c r="G66" s="4">
        <f t="shared" si="3"/>
        <v>557.48</v>
      </c>
      <c r="H66" s="5">
        <f t="shared" si="1"/>
        <v>1.8519894718179032E-3</v>
      </c>
      <c r="I66" s="6">
        <f t="shared" si="2"/>
        <v>0.93027476237790352</v>
      </c>
    </row>
    <row r="67" spans="2:9">
      <c r="B67" s="33"/>
      <c r="C67" s="1" t="s">
        <v>84</v>
      </c>
      <c r="D67" s="1" t="s">
        <v>10</v>
      </c>
      <c r="E67" s="3">
        <v>3</v>
      </c>
      <c r="F67" s="4">
        <v>269.66000000000003</v>
      </c>
      <c r="G67" s="4">
        <f t="shared" si="3"/>
        <v>808.98</v>
      </c>
      <c r="H67" s="5">
        <f t="shared" si="1"/>
        <v>2.6874909286633553E-3</v>
      </c>
      <c r="I67" s="6">
        <f t="shared" si="2"/>
        <v>0.9329622533065669</v>
      </c>
    </row>
    <row r="68" spans="2:9">
      <c r="B68" s="33"/>
      <c r="C68" s="1" t="s">
        <v>85</v>
      </c>
      <c r="D68" s="1" t="s">
        <v>14</v>
      </c>
      <c r="E68" s="3">
        <v>111</v>
      </c>
      <c r="F68" s="4">
        <v>4.6100000000000003</v>
      </c>
      <c r="G68" s="4">
        <f t="shared" si="3"/>
        <v>511.71000000000004</v>
      </c>
      <c r="H68" s="5">
        <f t="shared" si="1"/>
        <v>1.6999381728921921E-3</v>
      </c>
      <c r="I68" s="6">
        <f t="shared" si="2"/>
        <v>0.93466219147945906</v>
      </c>
    </row>
    <row r="69" spans="2:9">
      <c r="B69" s="33"/>
      <c r="C69" s="1" t="s">
        <v>86</v>
      </c>
      <c r="D69" s="1" t="s">
        <v>12</v>
      </c>
      <c r="E69" s="3">
        <v>4</v>
      </c>
      <c r="F69" s="4">
        <v>151.66999999999999</v>
      </c>
      <c r="G69" s="4">
        <f t="shared" si="3"/>
        <v>606.67999999999995</v>
      </c>
      <c r="H69" s="5">
        <f t="shared" si="1"/>
        <v>2.015435482461228E-3</v>
      </c>
      <c r="I69" s="6">
        <f t="shared" si="2"/>
        <v>0.93667762696192025</v>
      </c>
    </row>
    <row r="70" spans="2:9">
      <c r="B70" s="33"/>
      <c r="C70" s="1" t="s">
        <v>87</v>
      </c>
      <c r="D70" s="1" t="s">
        <v>9</v>
      </c>
      <c r="E70" s="3">
        <v>167</v>
      </c>
      <c r="F70" s="4">
        <v>2.82</v>
      </c>
      <c r="G70" s="4">
        <f t="shared" si="3"/>
        <v>470.94</v>
      </c>
      <c r="H70" s="5">
        <f t="shared" si="1"/>
        <v>1.5644972409017781E-3</v>
      </c>
      <c r="I70" s="6">
        <f t="shared" si="2"/>
        <v>0.93824212420282205</v>
      </c>
    </row>
    <row r="71" spans="2:9">
      <c r="B71" s="33"/>
      <c r="C71" s="1" t="s">
        <v>88</v>
      </c>
      <c r="D71" s="1" t="s">
        <v>12</v>
      </c>
      <c r="E71" s="3">
        <v>3</v>
      </c>
      <c r="F71" s="4">
        <v>221.78</v>
      </c>
      <c r="G71" s="4">
        <f t="shared" ref="G71:G102" si="4">E71*F71</f>
        <v>665.34</v>
      </c>
      <c r="H71" s="5">
        <f t="shared" si="1"/>
        <v>2.2103083073461358E-3</v>
      </c>
      <c r="I71" s="6">
        <f t="shared" si="2"/>
        <v>0.94045243251016819</v>
      </c>
    </row>
    <row r="72" spans="2:9">
      <c r="B72" s="33"/>
      <c r="C72" s="1" t="s">
        <v>89</v>
      </c>
      <c r="D72" s="1" t="s">
        <v>12</v>
      </c>
      <c r="E72" s="3">
        <v>2</v>
      </c>
      <c r="F72" s="4">
        <v>436.78</v>
      </c>
      <c r="G72" s="4">
        <f t="shared" si="4"/>
        <v>873.56</v>
      </c>
      <c r="H72" s="5">
        <f t="shared" ref="H72:H135" si="5">G72/SUM($G$7:$G$159)</f>
        <v>2.9020304279996543E-3</v>
      </c>
      <c r="I72" s="6">
        <f t="shared" si="2"/>
        <v>0.94335446293816783</v>
      </c>
    </row>
    <row r="73" spans="2:9">
      <c r="B73" s="33"/>
      <c r="C73" s="1" t="s">
        <v>90</v>
      </c>
      <c r="D73" s="1" t="s">
        <v>8</v>
      </c>
      <c r="E73" s="3">
        <v>53</v>
      </c>
      <c r="F73" s="4">
        <v>8.7200000000000006</v>
      </c>
      <c r="G73" s="4">
        <f t="shared" si="4"/>
        <v>462.16</v>
      </c>
      <c r="H73" s="5">
        <f t="shared" si="5"/>
        <v>1.5353294365633963E-3</v>
      </c>
      <c r="I73" s="6">
        <f t="shared" ref="I73:I136" si="6">I72+H73</f>
        <v>0.94488979237473125</v>
      </c>
    </row>
    <row r="74" spans="2:9">
      <c r="B74" s="33"/>
      <c r="C74" s="1" t="s">
        <v>91</v>
      </c>
      <c r="D74" s="1" t="s">
        <v>11</v>
      </c>
      <c r="E74" s="3">
        <v>11</v>
      </c>
      <c r="F74" s="4">
        <v>49.65</v>
      </c>
      <c r="G74" s="4">
        <f t="shared" si="4"/>
        <v>546.15</v>
      </c>
      <c r="H74" s="5">
        <f t="shared" si="5"/>
        <v>1.8143503803425194E-3</v>
      </c>
      <c r="I74" s="6">
        <f t="shared" si="6"/>
        <v>0.94670414275507375</v>
      </c>
    </row>
    <row r="75" spans="2:9">
      <c r="B75" s="33"/>
      <c r="C75" s="1" t="s">
        <v>92</v>
      </c>
      <c r="D75" s="1" t="s">
        <v>12</v>
      </c>
      <c r="E75" s="3">
        <v>6</v>
      </c>
      <c r="F75" s="4">
        <v>59.08</v>
      </c>
      <c r="G75" s="4">
        <f t="shared" si="4"/>
        <v>354.48</v>
      </c>
      <c r="H75" s="5">
        <f t="shared" si="5"/>
        <v>1.1776085742448345E-3</v>
      </c>
      <c r="I75" s="6">
        <f t="shared" si="6"/>
        <v>0.94788175132931862</v>
      </c>
    </row>
    <row r="76" spans="2:9">
      <c r="B76" s="33"/>
      <c r="C76" s="1" t="s">
        <v>93</v>
      </c>
      <c r="D76" s="1" t="s">
        <v>9</v>
      </c>
      <c r="E76" s="3">
        <v>953</v>
      </c>
      <c r="F76" s="4">
        <v>0.42</v>
      </c>
      <c r="G76" s="4">
        <f t="shared" si="4"/>
        <v>400.26</v>
      </c>
      <c r="H76" s="5">
        <f t="shared" si="5"/>
        <v>1.3296930939044162E-3</v>
      </c>
      <c r="I76" s="6">
        <f t="shared" si="6"/>
        <v>0.94921144442322303</v>
      </c>
    </row>
    <row r="77" spans="2:9">
      <c r="B77" s="33"/>
      <c r="C77" s="1" t="s">
        <v>94</v>
      </c>
      <c r="D77" s="1" t="s">
        <v>11</v>
      </c>
      <c r="E77" s="3">
        <v>8</v>
      </c>
      <c r="F77" s="4">
        <v>36</v>
      </c>
      <c r="G77" s="4">
        <f t="shared" si="4"/>
        <v>288</v>
      </c>
      <c r="H77" s="5">
        <f t="shared" si="5"/>
        <v>9.5675713547312212E-4</v>
      </c>
      <c r="I77" s="6">
        <f t="shared" si="6"/>
        <v>0.95016820155869619</v>
      </c>
    </row>
    <row r="78" spans="2:9">
      <c r="B78" s="33"/>
      <c r="C78" s="1" t="s">
        <v>95</v>
      </c>
      <c r="D78" s="1" t="s">
        <v>12</v>
      </c>
      <c r="E78" s="3">
        <v>3</v>
      </c>
      <c r="F78" s="4">
        <v>66.23</v>
      </c>
      <c r="G78" s="4">
        <f t="shared" si="4"/>
        <v>198.69</v>
      </c>
      <c r="H78" s="5">
        <f t="shared" si="5"/>
        <v>6.6006276127484242E-4</v>
      </c>
      <c r="I78" s="6">
        <f t="shared" si="6"/>
        <v>0.95082826431997103</v>
      </c>
    </row>
    <row r="79" spans="2:9">
      <c r="B79" s="33"/>
      <c r="C79" s="1" t="s">
        <v>96</v>
      </c>
      <c r="D79" s="1" t="s">
        <v>9</v>
      </c>
      <c r="E79" s="3">
        <v>71</v>
      </c>
      <c r="F79" s="4">
        <v>5.27</v>
      </c>
      <c r="G79" s="4">
        <f t="shared" si="4"/>
        <v>374.16999999999996</v>
      </c>
      <c r="H79" s="5">
        <f t="shared" si="5"/>
        <v>1.2430201992360349E-3</v>
      </c>
      <c r="I79" s="6">
        <f t="shared" si="6"/>
        <v>0.95207128451920708</v>
      </c>
    </row>
    <row r="80" spans="2:9">
      <c r="B80" s="33"/>
      <c r="C80" s="1" t="s">
        <v>97</v>
      </c>
      <c r="D80" s="1" t="s">
        <v>8</v>
      </c>
      <c r="E80" s="3">
        <v>49</v>
      </c>
      <c r="F80" s="4">
        <v>7.31</v>
      </c>
      <c r="G80" s="4">
        <f t="shared" si="4"/>
        <v>358.19</v>
      </c>
      <c r="H80" s="5">
        <f t="shared" si="5"/>
        <v>1.189933466510825E-3</v>
      </c>
      <c r="I80" s="6">
        <f t="shared" si="6"/>
        <v>0.95326121798571795</v>
      </c>
    </row>
    <row r="81" spans="2:9">
      <c r="B81" s="33"/>
      <c r="C81" s="1" t="s">
        <v>98</v>
      </c>
      <c r="D81" s="1" t="s">
        <v>12</v>
      </c>
      <c r="E81" s="3">
        <v>3</v>
      </c>
      <c r="F81" s="4">
        <v>97.65</v>
      </c>
      <c r="G81" s="4">
        <f t="shared" si="4"/>
        <v>292.95000000000005</v>
      </c>
      <c r="H81" s="5">
        <f t="shared" si="5"/>
        <v>9.7320139873906654E-4</v>
      </c>
      <c r="I81" s="6">
        <f t="shared" si="6"/>
        <v>0.95423441938445697</v>
      </c>
    </row>
    <row r="82" spans="2:9">
      <c r="B82" s="33"/>
      <c r="C82" s="1" t="s">
        <v>99</v>
      </c>
      <c r="D82" s="1" t="s">
        <v>9</v>
      </c>
      <c r="E82" s="3">
        <v>79</v>
      </c>
      <c r="F82" s="4">
        <v>4.54</v>
      </c>
      <c r="G82" s="4">
        <f t="shared" si="4"/>
        <v>358.66</v>
      </c>
      <c r="H82" s="5">
        <f t="shared" si="5"/>
        <v>1.1914948410027431E-3</v>
      </c>
      <c r="I82" s="6">
        <f t="shared" si="6"/>
        <v>0.95542591422545975</v>
      </c>
    </row>
    <row r="83" spans="2:9">
      <c r="B83" s="33"/>
      <c r="C83" s="1" t="s">
        <v>100</v>
      </c>
      <c r="D83" s="1" t="s">
        <v>10</v>
      </c>
      <c r="E83" s="3">
        <v>21</v>
      </c>
      <c r="F83" s="4">
        <v>15.64</v>
      </c>
      <c r="G83" s="4">
        <f t="shared" si="4"/>
        <v>328.44</v>
      </c>
      <c r="H83" s="5">
        <f t="shared" si="5"/>
        <v>1.0911017832458062E-3</v>
      </c>
      <c r="I83" s="6">
        <f t="shared" si="6"/>
        <v>0.95651701600870553</v>
      </c>
    </row>
    <row r="84" spans="2:9">
      <c r="B84" s="33"/>
      <c r="C84" s="1" t="s">
        <v>101</v>
      </c>
      <c r="D84" s="1" t="s">
        <v>10</v>
      </c>
      <c r="E84" s="3">
        <v>26</v>
      </c>
      <c r="F84" s="4">
        <v>13.64</v>
      </c>
      <c r="G84" s="4">
        <f t="shared" si="4"/>
        <v>354.64</v>
      </c>
      <c r="H84" s="5">
        <f t="shared" si="5"/>
        <v>1.1781401059867639E-3</v>
      </c>
      <c r="I84" s="6">
        <f t="shared" si="6"/>
        <v>0.95769515611469225</v>
      </c>
    </row>
    <row r="85" spans="2:9">
      <c r="B85" s="33"/>
      <c r="C85" s="1" t="s">
        <v>102</v>
      </c>
      <c r="D85" s="1" t="s">
        <v>9</v>
      </c>
      <c r="E85" s="3">
        <v>155</v>
      </c>
      <c r="F85" s="4">
        <v>1.8</v>
      </c>
      <c r="G85" s="4">
        <f t="shared" si="4"/>
        <v>279</v>
      </c>
      <c r="H85" s="5">
        <f t="shared" si="5"/>
        <v>9.2685847498958707E-4</v>
      </c>
      <c r="I85" s="6">
        <f t="shared" si="6"/>
        <v>0.95862201458968188</v>
      </c>
    </row>
    <row r="86" spans="2:9">
      <c r="B86" s="33"/>
      <c r="C86" s="1" t="s">
        <v>103</v>
      </c>
      <c r="D86" s="1" t="s">
        <v>10</v>
      </c>
      <c r="E86" s="3">
        <v>3</v>
      </c>
      <c r="F86" s="4">
        <v>192.46</v>
      </c>
      <c r="G86" s="4">
        <f t="shared" si="4"/>
        <v>577.38</v>
      </c>
      <c r="H86" s="5">
        <f t="shared" si="5"/>
        <v>1.9180987322203861E-3</v>
      </c>
      <c r="I86" s="6">
        <f t="shared" si="6"/>
        <v>0.96054011332190226</v>
      </c>
    </row>
    <row r="87" spans="2:9">
      <c r="B87" s="33"/>
      <c r="C87" s="1" t="s">
        <v>104</v>
      </c>
      <c r="D87" s="1" t="s">
        <v>12</v>
      </c>
      <c r="E87" s="3">
        <v>4</v>
      </c>
      <c r="F87" s="4">
        <v>170</v>
      </c>
      <c r="G87" s="4">
        <f t="shared" si="4"/>
        <v>680</v>
      </c>
      <c r="H87" s="5">
        <f t="shared" si="5"/>
        <v>2.259009903200427E-3</v>
      </c>
      <c r="I87" s="6">
        <f t="shared" si="6"/>
        <v>0.96279912322510264</v>
      </c>
    </row>
    <row r="88" spans="2:9">
      <c r="B88" s="33"/>
      <c r="C88" s="1" t="s">
        <v>105</v>
      </c>
      <c r="D88" s="1" t="s">
        <v>14</v>
      </c>
      <c r="E88" s="3">
        <v>68</v>
      </c>
      <c r="F88" s="4">
        <v>5.12</v>
      </c>
      <c r="G88" s="4">
        <f t="shared" si="4"/>
        <v>348.16</v>
      </c>
      <c r="H88" s="5">
        <f t="shared" si="5"/>
        <v>1.1566130704386188E-3</v>
      </c>
      <c r="I88" s="6">
        <f t="shared" si="6"/>
        <v>0.96395573629554121</v>
      </c>
    </row>
    <row r="89" spans="2:9">
      <c r="B89" s="33"/>
      <c r="C89" s="1" t="s">
        <v>106</v>
      </c>
      <c r="D89" s="1" t="s">
        <v>12</v>
      </c>
      <c r="E89" s="3">
        <v>6</v>
      </c>
      <c r="F89" s="4">
        <v>41.49</v>
      </c>
      <c r="G89" s="4">
        <f t="shared" si="4"/>
        <v>248.94</v>
      </c>
      <c r="H89" s="5">
        <f t="shared" si="5"/>
        <v>8.2699694897457989E-4</v>
      </c>
      <c r="I89" s="6">
        <f t="shared" si="6"/>
        <v>0.9647827332445158</v>
      </c>
    </row>
    <row r="90" spans="2:9">
      <c r="B90" s="33"/>
      <c r="C90" s="1" t="s">
        <v>107</v>
      </c>
      <c r="D90" s="1" t="s">
        <v>9</v>
      </c>
      <c r="E90" s="3">
        <v>97</v>
      </c>
      <c r="F90" s="4">
        <v>3.31</v>
      </c>
      <c r="G90" s="4">
        <f t="shared" si="4"/>
        <v>321.07</v>
      </c>
      <c r="H90" s="5">
        <f t="shared" si="5"/>
        <v>1.0666181023831782E-3</v>
      </c>
      <c r="I90" s="6">
        <f t="shared" si="6"/>
        <v>0.96584935134689898</v>
      </c>
    </row>
    <row r="91" spans="2:9">
      <c r="B91" s="33"/>
      <c r="C91" s="1" t="s">
        <v>108</v>
      </c>
      <c r="D91" s="1" t="s">
        <v>9</v>
      </c>
      <c r="E91" s="3">
        <v>53</v>
      </c>
      <c r="F91" s="4">
        <v>5.23</v>
      </c>
      <c r="G91" s="4">
        <f t="shared" si="4"/>
        <v>277.19</v>
      </c>
      <c r="H91" s="5">
        <f t="shared" si="5"/>
        <v>9.2084552215900939E-4</v>
      </c>
      <c r="I91" s="6">
        <f t="shared" si="6"/>
        <v>0.96677019686905796</v>
      </c>
    </row>
    <row r="92" spans="2:9">
      <c r="B92" s="33"/>
      <c r="C92" s="1" t="s">
        <v>109</v>
      </c>
      <c r="D92" s="1" t="s">
        <v>10</v>
      </c>
      <c r="E92" s="3">
        <v>17</v>
      </c>
      <c r="F92" s="4">
        <v>14.8</v>
      </c>
      <c r="G92" s="4">
        <f t="shared" si="4"/>
        <v>251.60000000000002</v>
      </c>
      <c r="H92" s="5">
        <f t="shared" si="5"/>
        <v>8.358336641841581E-4</v>
      </c>
      <c r="I92" s="6">
        <f t="shared" si="6"/>
        <v>0.96760603053324212</v>
      </c>
    </row>
    <row r="93" spans="2:9">
      <c r="B93" s="33"/>
      <c r="C93" s="1" t="s">
        <v>110</v>
      </c>
      <c r="D93" s="1" t="s">
        <v>12</v>
      </c>
      <c r="E93" s="3">
        <v>2</v>
      </c>
      <c r="F93" s="4">
        <v>300.75</v>
      </c>
      <c r="G93" s="4">
        <f t="shared" si="4"/>
        <v>601.5</v>
      </c>
      <c r="H93" s="5">
        <f t="shared" si="5"/>
        <v>1.9982271423162603E-3</v>
      </c>
      <c r="I93" s="6">
        <f t="shared" si="6"/>
        <v>0.96960425767555836</v>
      </c>
    </row>
    <row r="94" spans="2:9">
      <c r="B94" s="33"/>
      <c r="C94" s="1" t="s">
        <v>111</v>
      </c>
      <c r="D94" s="1" t="s">
        <v>13</v>
      </c>
      <c r="E94" s="3">
        <v>33</v>
      </c>
      <c r="F94" s="4">
        <v>9.64</v>
      </c>
      <c r="G94" s="4">
        <f t="shared" si="4"/>
        <v>318.12</v>
      </c>
      <c r="H94" s="5">
        <f t="shared" si="5"/>
        <v>1.0568179858913528E-3</v>
      </c>
      <c r="I94" s="6">
        <f t="shared" si="6"/>
        <v>0.97066107566144966</v>
      </c>
    </row>
    <row r="95" spans="2:9">
      <c r="B95" s="33"/>
      <c r="C95" s="1" t="s">
        <v>112</v>
      </c>
      <c r="D95" s="1" t="s">
        <v>12</v>
      </c>
      <c r="E95" s="3">
        <v>583</v>
      </c>
      <c r="F95" s="4">
        <v>0.49</v>
      </c>
      <c r="G95" s="4">
        <f t="shared" si="4"/>
        <v>285.67</v>
      </c>
      <c r="H95" s="5">
        <f t="shared" si="5"/>
        <v>9.4901670448127367E-4</v>
      </c>
      <c r="I95" s="6">
        <f t="shared" si="6"/>
        <v>0.97161009236593088</v>
      </c>
    </row>
    <row r="96" spans="2:9">
      <c r="B96" s="33"/>
      <c r="C96" s="1" t="s">
        <v>113</v>
      </c>
      <c r="D96" s="1" t="s">
        <v>12</v>
      </c>
      <c r="E96" s="3">
        <v>5</v>
      </c>
      <c r="F96" s="4">
        <v>69.75</v>
      </c>
      <c r="G96" s="4">
        <f t="shared" si="4"/>
        <v>348.75</v>
      </c>
      <c r="H96" s="5">
        <f t="shared" si="5"/>
        <v>1.1585730937369839E-3</v>
      </c>
      <c r="I96" s="6">
        <f t="shared" si="6"/>
        <v>0.97276866545966789</v>
      </c>
    </row>
    <row r="97" spans="2:9">
      <c r="B97" s="33"/>
      <c r="C97" s="1" t="s">
        <v>114</v>
      </c>
      <c r="D97" s="1" t="s">
        <v>11</v>
      </c>
      <c r="E97" s="3">
        <v>7</v>
      </c>
      <c r="F97" s="4">
        <v>31.93</v>
      </c>
      <c r="G97" s="4">
        <f t="shared" si="4"/>
        <v>223.51</v>
      </c>
      <c r="H97" s="5">
        <f t="shared" si="5"/>
        <v>7.4251662274165797E-4</v>
      </c>
      <c r="I97" s="6">
        <f t="shared" si="6"/>
        <v>0.9735111820824095</v>
      </c>
    </row>
    <row r="98" spans="2:9">
      <c r="B98" s="33"/>
      <c r="C98" s="1" t="s">
        <v>115</v>
      </c>
      <c r="D98" s="1" t="s">
        <v>9</v>
      </c>
      <c r="E98" s="3">
        <v>89</v>
      </c>
      <c r="F98" s="4">
        <v>3.34</v>
      </c>
      <c r="G98" s="4">
        <f t="shared" si="4"/>
        <v>297.26</v>
      </c>
      <c r="H98" s="5">
        <f t="shared" si="5"/>
        <v>9.8751953503729254E-4</v>
      </c>
      <c r="I98" s="6">
        <f t="shared" si="6"/>
        <v>0.97449870161744678</v>
      </c>
    </row>
    <row r="99" spans="2:9">
      <c r="B99" s="33"/>
      <c r="C99" s="1" t="s">
        <v>116</v>
      </c>
      <c r="D99" s="1" t="s">
        <v>11</v>
      </c>
      <c r="E99" s="3">
        <v>3</v>
      </c>
      <c r="F99" s="4">
        <v>134.97</v>
      </c>
      <c r="G99" s="4">
        <f t="shared" si="4"/>
        <v>404.90999999999997</v>
      </c>
      <c r="H99" s="5">
        <f t="shared" si="5"/>
        <v>1.3451407351542425E-3</v>
      </c>
      <c r="I99" s="6">
        <f t="shared" si="6"/>
        <v>0.97584384235260102</v>
      </c>
    </row>
    <row r="100" spans="2:9">
      <c r="B100" s="33"/>
      <c r="C100" s="1" t="s">
        <v>117</v>
      </c>
      <c r="D100" s="1" t="s">
        <v>12</v>
      </c>
      <c r="E100" s="3">
        <v>4</v>
      </c>
      <c r="F100" s="4">
        <v>248.33</v>
      </c>
      <c r="G100" s="4">
        <f t="shared" si="4"/>
        <v>993.32</v>
      </c>
      <c r="H100" s="5">
        <f t="shared" si="5"/>
        <v>3.2998819368338949E-3</v>
      </c>
      <c r="I100" s="6">
        <f t="shared" si="6"/>
        <v>0.97914372428943497</v>
      </c>
    </row>
    <row r="101" spans="2:9">
      <c r="B101" s="33"/>
      <c r="C101" s="1" t="s">
        <v>118</v>
      </c>
      <c r="D101" s="1" t="s">
        <v>12</v>
      </c>
      <c r="E101" s="3">
        <v>3</v>
      </c>
      <c r="F101" s="4">
        <v>60.55</v>
      </c>
      <c r="G101" s="4">
        <f t="shared" si="4"/>
        <v>181.64999999999998</v>
      </c>
      <c r="H101" s="5">
        <f t="shared" si="5"/>
        <v>6.0345463075934928E-4</v>
      </c>
      <c r="I101" s="6">
        <f t="shared" si="6"/>
        <v>0.97974717892019436</v>
      </c>
    </row>
    <row r="102" spans="2:9">
      <c r="B102" s="33"/>
      <c r="C102" s="1" t="s">
        <v>119</v>
      </c>
      <c r="D102" s="1" t="s">
        <v>8</v>
      </c>
      <c r="E102" s="3">
        <v>27</v>
      </c>
      <c r="F102" s="4">
        <v>7.31</v>
      </c>
      <c r="G102" s="4">
        <f t="shared" si="4"/>
        <v>197.36999999999998</v>
      </c>
      <c r="H102" s="5">
        <f t="shared" si="5"/>
        <v>6.5567762440392387E-4</v>
      </c>
      <c r="I102" s="6">
        <f t="shared" si="6"/>
        <v>0.98040285654459824</v>
      </c>
    </row>
    <row r="103" spans="2:9">
      <c r="B103" s="33"/>
      <c r="C103" s="1" t="s">
        <v>120</v>
      </c>
      <c r="D103" s="1" t="s">
        <v>8</v>
      </c>
      <c r="E103" s="3">
        <v>26</v>
      </c>
      <c r="F103" s="4">
        <v>7.31</v>
      </c>
      <c r="G103" s="4">
        <f t="shared" ref="G103:G134" si="7">E103*F103</f>
        <v>190.06</v>
      </c>
      <c r="H103" s="5">
        <f t="shared" si="5"/>
        <v>6.3139326794451939E-4</v>
      </c>
      <c r="I103" s="6">
        <f t="shared" si="6"/>
        <v>0.98103424981254272</v>
      </c>
    </row>
    <row r="104" spans="2:9">
      <c r="B104" s="33"/>
      <c r="C104" s="1" t="s">
        <v>121</v>
      </c>
      <c r="D104" s="1" t="s">
        <v>14</v>
      </c>
      <c r="E104" s="3">
        <v>30</v>
      </c>
      <c r="F104" s="4">
        <v>6.23</v>
      </c>
      <c r="G104" s="4">
        <f t="shared" si="7"/>
        <v>186.9</v>
      </c>
      <c r="H104" s="5">
        <f t="shared" si="5"/>
        <v>6.2089551604141153E-4</v>
      </c>
      <c r="I104" s="6">
        <f t="shared" si="6"/>
        <v>0.98165514532858411</v>
      </c>
    </row>
    <row r="105" spans="2:9">
      <c r="B105" s="33"/>
      <c r="C105" s="1" t="s">
        <v>122</v>
      </c>
      <c r="D105" s="1" t="s">
        <v>8</v>
      </c>
      <c r="E105" s="3">
        <v>22</v>
      </c>
      <c r="F105" s="4">
        <v>8.56</v>
      </c>
      <c r="G105" s="4">
        <f t="shared" si="7"/>
        <v>188.32000000000002</v>
      </c>
      <c r="H105" s="5">
        <f t="shared" si="5"/>
        <v>6.2561286025103599E-4</v>
      </c>
      <c r="I105" s="6">
        <f t="shared" si="6"/>
        <v>0.9822807581888352</v>
      </c>
    </row>
    <row r="106" spans="2:9">
      <c r="B106" s="33"/>
      <c r="C106" s="1" t="s">
        <v>123</v>
      </c>
      <c r="D106" s="1" t="s">
        <v>12</v>
      </c>
      <c r="E106" s="3">
        <v>21</v>
      </c>
      <c r="F106" s="4">
        <v>7.7</v>
      </c>
      <c r="G106" s="4">
        <f t="shared" si="7"/>
        <v>161.70000000000002</v>
      </c>
      <c r="H106" s="5">
        <f t="shared" si="5"/>
        <v>5.3717926668751337E-4</v>
      </c>
      <c r="I106" s="6">
        <f t="shared" si="6"/>
        <v>0.98281793745552271</v>
      </c>
    </row>
    <row r="107" spans="2:9">
      <c r="B107" s="33"/>
      <c r="C107" s="1" t="s">
        <v>124</v>
      </c>
      <c r="D107" s="1" t="s">
        <v>12</v>
      </c>
      <c r="E107" s="3">
        <v>3</v>
      </c>
      <c r="F107" s="4">
        <v>49</v>
      </c>
      <c r="G107" s="4">
        <f t="shared" si="7"/>
        <v>147</v>
      </c>
      <c r="H107" s="5">
        <f t="shared" si="5"/>
        <v>4.8834478789773939E-4</v>
      </c>
      <c r="I107" s="6">
        <f t="shared" si="6"/>
        <v>0.98330628224342043</v>
      </c>
    </row>
    <row r="108" spans="2:9">
      <c r="B108" s="33"/>
      <c r="C108" s="1" t="s">
        <v>125</v>
      </c>
      <c r="D108" s="1" t="s">
        <v>12</v>
      </c>
      <c r="E108" s="3">
        <v>3</v>
      </c>
      <c r="F108" s="4">
        <v>92.83</v>
      </c>
      <c r="G108" s="4">
        <f t="shared" si="7"/>
        <v>278.49</v>
      </c>
      <c r="H108" s="5">
        <f t="shared" si="5"/>
        <v>9.2516421756218671E-4</v>
      </c>
      <c r="I108" s="6">
        <f t="shared" si="6"/>
        <v>0.9842314464609826</v>
      </c>
    </row>
    <row r="109" spans="2:9">
      <c r="B109" s="33"/>
      <c r="C109" s="1" t="s">
        <v>126</v>
      </c>
      <c r="D109" s="1" t="s">
        <v>13</v>
      </c>
      <c r="E109" s="3">
        <v>17</v>
      </c>
      <c r="F109" s="4">
        <v>13.25</v>
      </c>
      <c r="G109" s="4">
        <f t="shared" si="7"/>
        <v>225.25</v>
      </c>
      <c r="H109" s="5">
        <f t="shared" si="5"/>
        <v>7.4829703043514148E-4</v>
      </c>
      <c r="I109" s="6">
        <f t="shared" si="6"/>
        <v>0.9849797434914177</v>
      </c>
    </row>
    <row r="110" spans="2:9">
      <c r="B110" s="33"/>
      <c r="C110" s="1" t="s">
        <v>127</v>
      </c>
      <c r="D110" s="1" t="s">
        <v>12</v>
      </c>
      <c r="E110" s="3">
        <v>3</v>
      </c>
      <c r="F110" s="4">
        <v>177.75</v>
      </c>
      <c r="G110" s="4">
        <f t="shared" si="7"/>
        <v>533.25</v>
      </c>
      <c r="H110" s="5">
        <f t="shared" si="5"/>
        <v>1.7714956336494527E-3</v>
      </c>
      <c r="I110" s="6">
        <f t="shared" si="6"/>
        <v>0.98675123912506713</v>
      </c>
    </row>
    <row r="111" spans="2:9">
      <c r="B111" s="33"/>
      <c r="C111" s="1" t="s">
        <v>128</v>
      </c>
      <c r="D111" s="1" t="s">
        <v>8</v>
      </c>
      <c r="E111" s="3">
        <v>27</v>
      </c>
      <c r="F111" s="4">
        <v>7.31</v>
      </c>
      <c r="G111" s="4">
        <f t="shared" si="7"/>
        <v>197.36999999999998</v>
      </c>
      <c r="H111" s="5">
        <f t="shared" si="5"/>
        <v>6.5567762440392387E-4</v>
      </c>
      <c r="I111" s="6">
        <f t="shared" si="6"/>
        <v>0.98740691674947101</v>
      </c>
    </row>
    <row r="112" spans="2:9">
      <c r="B112" s="33"/>
      <c r="C112" s="1" t="s">
        <v>129</v>
      </c>
      <c r="D112" s="1" t="s">
        <v>12</v>
      </c>
      <c r="E112" s="3">
        <v>22</v>
      </c>
      <c r="F112" s="4">
        <v>7.24</v>
      </c>
      <c r="G112" s="4">
        <f t="shared" si="7"/>
        <v>159.28</v>
      </c>
      <c r="H112" s="5">
        <f t="shared" si="5"/>
        <v>5.2913984909082952E-4</v>
      </c>
      <c r="I112" s="6">
        <f t="shared" si="6"/>
        <v>0.98793605659856187</v>
      </c>
    </row>
    <row r="113" spans="2:9">
      <c r="B113" s="33"/>
      <c r="C113" s="1" t="s">
        <v>130</v>
      </c>
      <c r="D113" s="1" t="s">
        <v>12</v>
      </c>
      <c r="E113" s="3">
        <v>3</v>
      </c>
      <c r="F113" s="4">
        <v>33.57</v>
      </c>
      <c r="G113" s="4">
        <f t="shared" si="7"/>
        <v>100.71000000000001</v>
      </c>
      <c r="H113" s="5">
        <f t="shared" si="5"/>
        <v>3.3456601081075741E-4</v>
      </c>
      <c r="I113" s="6">
        <f t="shared" si="6"/>
        <v>0.9882706226093726</v>
      </c>
    </row>
    <row r="114" spans="2:9">
      <c r="B114" s="33"/>
      <c r="C114" s="1" t="s">
        <v>131</v>
      </c>
      <c r="D114" s="1" t="s">
        <v>14</v>
      </c>
      <c r="E114" s="3">
        <v>69</v>
      </c>
      <c r="F114" s="4">
        <v>2.63</v>
      </c>
      <c r="G114" s="4">
        <f t="shared" si="7"/>
        <v>181.47</v>
      </c>
      <c r="H114" s="5">
        <f t="shared" si="5"/>
        <v>6.0285665754967869E-4</v>
      </c>
      <c r="I114" s="6">
        <f t="shared" si="6"/>
        <v>0.98887347926692226</v>
      </c>
    </row>
    <row r="115" spans="2:9">
      <c r="B115" s="33"/>
      <c r="C115" s="1" t="s">
        <v>133</v>
      </c>
      <c r="D115" s="1" t="s">
        <v>12</v>
      </c>
      <c r="E115" s="3">
        <v>31</v>
      </c>
      <c r="F115" s="4">
        <v>4.1500000000000004</v>
      </c>
      <c r="G115" s="4">
        <f t="shared" si="7"/>
        <v>128.65</v>
      </c>
      <c r="H115" s="5">
        <f t="shared" si="5"/>
        <v>4.2738474124519847E-4</v>
      </c>
      <c r="I115" s="6">
        <f t="shared" si="6"/>
        <v>0.98930086400816741</v>
      </c>
    </row>
    <row r="116" spans="2:9">
      <c r="B116" s="33"/>
      <c r="C116" s="1" t="s">
        <v>134</v>
      </c>
      <c r="D116" s="1" t="s">
        <v>12</v>
      </c>
      <c r="E116" s="3">
        <v>2</v>
      </c>
      <c r="F116" s="4">
        <v>158.41</v>
      </c>
      <c r="G116" s="4">
        <f t="shared" si="7"/>
        <v>316.82</v>
      </c>
      <c r="H116" s="5">
        <f t="shared" si="5"/>
        <v>1.0524992904881755E-3</v>
      </c>
      <c r="I116" s="6">
        <f t="shared" si="6"/>
        <v>0.99035336329865564</v>
      </c>
    </row>
    <row r="117" spans="2:9">
      <c r="B117" s="33"/>
      <c r="C117" s="1" t="s">
        <v>135</v>
      </c>
      <c r="D117" s="1" t="s">
        <v>13</v>
      </c>
      <c r="E117" s="3">
        <v>211</v>
      </c>
      <c r="F117" s="4">
        <v>0.65</v>
      </c>
      <c r="G117" s="4">
        <f t="shared" si="7"/>
        <v>137.15</v>
      </c>
      <c r="H117" s="5">
        <f t="shared" si="5"/>
        <v>4.5562236503520382E-4</v>
      </c>
      <c r="I117" s="6">
        <f t="shared" si="6"/>
        <v>0.9908089856636908</v>
      </c>
    </row>
    <row r="118" spans="2:9">
      <c r="B118" s="33"/>
      <c r="C118" s="1" t="s">
        <v>136</v>
      </c>
      <c r="D118" s="1" t="s">
        <v>9</v>
      </c>
      <c r="E118" s="3">
        <v>43</v>
      </c>
      <c r="F118" s="4">
        <v>3.5</v>
      </c>
      <c r="G118" s="4">
        <f t="shared" si="7"/>
        <v>150.5</v>
      </c>
      <c r="H118" s="5">
        <f t="shared" si="5"/>
        <v>4.9997204475244752E-4</v>
      </c>
      <c r="I118" s="6">
        <f t="shared" si="6"/>
        <v>0.99130895770844329</v>
      </c>
    </row>
    <row r="119" spans="2:9">
      <c r="B119" s="33"/>
      <c r="C119" s="1" t="s">
        <v>73</v>
      </c>
      <c r="D119" s="1" t="s">
        <v>10</v>
      </c>
      <c r="E119" s="3">
        <v>15</v>
      </c>
      <c r="F119" s="4">
        <v>9.9</v>
      </c>
      <c r="G119" s="4">
        <f t="shared" si="7"/>
        <v>148.5</v>
      </c>
      <c r="H119" s="5">
        <f t="shared" si="5"/>
        <v>4.9332789797832852E-4</v>
      </c>
      <c r="I119" s="6">
        <f t="shared" si="6"/>
        <v>0.99180228560642159</v>
      </c>
    </row>
    <row r="120" spans="2:9">
      <c r="B120" s="33"/>
      <c r="C120" s="1" t="s">
        <v>137</v>
      </c>
      <c r="D120" s="1" t="s">
        <v>12</v>
      </c>
      <c r="E120" s="3">
        <v>2</v>
      </c>
      <c r="F120" s="4">
        <v>112.01</v>
      </c>
      <c r="G120" s="4">
        <f t="shared" si="7"/>
        <v>224.02</v>
      </c>
      <c r="H120" s="5">
        <f t="shared" si="5"/>
        <v>7.4421088016905844E-4</v>
      </c>
      <c r="I120" s="6">
        <f t="shared" si="6"/>
        <v>0.99254649648659066</v>
      </c>
    </row>
    <row r="121" spans="2:9">
      <c r="B121" s="33"/>
      <c r="C121" s="1" t="s">
        <v>138</v>
      </c>
      <c r="D121" s="1" t="s">
        <v>12</v>
      </c>
      <c r="E121" s="3">
        <v>6</v>
      </c>
      <c r="F121" s="4">
        <v>15.97</v>
      </c>
      <c r="G121" s="4">
        <f t="shared" si="7"/>
        <v>95.820000000000007</v>
      </c>
      <c r="H121" s="5">
        <f t="shared" si="5"/>
        <v>3.1832107194803671E-4</v>
      </c>
      <c r="I121" s="6">
        <f t="shared" si="6"/>
        <v>0.99286481755853873</v>
      </c>
    </row>
    <row r="122" spans="2:9">
      <c r="B122" s="33"/>
      <c r="C122" s="1" t="s">
        <v>139</v>
      </c>
      <c r="D122" s="1" t="s">
        <v>12</v>
      </c>
      <c r="E122" s="3">
        <v>3</v>
      </c>
      <c r="F122" s="4">
        <v>110</v>
      </c>
      <c r="G122" s="4">
        <f t="shared" si="7"/>
        <v>330</v>
      </c>
      <c r="H122" s="5">
        <f t="shared" si="5"/>
        <v>1.0962842177296192E-3</v>
      </c>
      <c r="I122" s="6">
        <f t="shared" si="6"/>
        <v>0.9939611017762684</v>
      </c>
    </row>
    <row r="123" spans="2:9">
      <c r="B123" s="33"/>
      <c r="C123" s="1" t="s">
        <v>140</v>
      </c>
      <c r="D123" s="1" t="s">
        <v>12</v>
      </c>
      <c r="E123" s="3">
        <v>6</v>
      </c>
      <c r="F123" s="4">
        <v>15.43</v>
      </c>
      <c r="G123" s="4">
        <f t="shared" si="7"/>
        <v>92.58</v>
      </c>
      <c r="H123" s="5">
        <f t="shared" si="5"/>
        <v>3.0755755417396401E-4</v>
      </c>
      <c r="I123" s="6">
        <f t="shared" si="6"/>
        <v>0.99426865933044239</v>
      </c>
    </row>
    <row r="124" spans="2:9">
      <c r="B124" s="33"/>
      <c r="C124" s="1" t="s">
        <v>141</v>
      </c>
      <c r="D124" s="1" t="s">
        <v>12</v>
      </c>
      <c r="E124" s="3">
        <v>1</v>
      </c>
      <c r="F124" s="4">
        <v>50.37</v>
      </c>
      <c r="G124" s="4">
        <f t="shared" si="7"/>
        <v>50.37</v>
      </c>
      <c r="H124" s="5">
        <f t="shared" si="5"/>
        <v>1.6733283650618457E-4</v>
      </c>
      <c r="I124" s="6">
        <f t="shared" si="6"/>
        <v>0.99443599216694856</v>
      </c>
    </row>
    <row r="125" spans="2:9">
      <c r="B125" s="33"/>
      <c r="C125" s="1" t="s">
        <v>142</v>
      </c>
      <c r="D125" s="1" t="s">
        <v>12</v>
      </c>
      <c r="E125" s="3">
        <v>99</v>
      </c>
      <c r="F125" s="4">
        <v>0.82</v>
      </c>
      <c r="G125" s="4">
        <f t="shared" si="7"/>
        <v>81.179999999999993</v>
      </c>
      <c r="H125" s="5">
        <f t="shared" si="5"/>
        <v>2.6968591756148624E-4</v>
      </c>
      <c r="I125" s="6">
        <f t="shared" si="6"/>
        <v>0.99470567808451005</v>
      </c>
    </row>
    <row r="126" spans="2:9">
      <c r="B126" s="33"/>
      <c r="C126" s="1" t="s">
        <v>143</v>
      </c>
      <c r="D126" s="1" t="s">
        <v>9</v>
      </c>
      <c r="E126" s="3">
        <v>61</v>
      </c>
      <c r="F126" s="4">
        <v>1.51</v>
      </c>
      <c r="G126" s="4">
        <f t="shared" si="7"/>
        <v>92.11</v>
      </c>
      <c r="H126" s="5">
        <f t="shared" si="5"/>
        <v>3.059961796820461E-4</v>
      </c>
      <c r="I126" s="6">
        <f t="shared" si="6"/>
        <v>0.99501167426419213</v>
      </c>
    </row>
    <row r="127" spans="2:9">
      <c r="B127" s="33"/>
      <c r="C127" s="1" t="s">
        <v>144</v>
      </c>
      <c r="D127" s="1" t="s">
        <v>9</v>
      </c>
      <c r="E127" s="3">
        <v>11</v>
      </c>
      <c r="F127" s="4">
        <v>6.49</v>
      </c>
      <c r="G127" s="4">
        <f t="shared" si="7"/>
        <v>71.39</v>
      </c>
      <c r="H127" s="5">
        <f t="shared" si="5"/>
        <v>2.3716281910217426E-4</v>
      </c>
      <c r="I127" s="6">
        <f t="shared" si="6"/>
        <v>0.99524883708329426</v>
      </c>
    </row>
    <row r="128" spans="2:9">
      <c r="B128" s="33"/>
      <c r="C128" s="1" t="s">
        <v>145</v>
      </c>
      <c r="D128" s="1" t="s">
        <v>12</v>
      </c>
      <c r="E128" s="3">
        <v>2</v>
      </c>
      <c r="F128" s="4">
        <v>75.430000000000007</v>
      </c>
      <c r="G128" s="4">
        <f t="shared" si="7"/>
        <v>150.86000000000001</v>
      </c>
      <c r="H128" s="5">
        <f t="shared" si="5"/>
        <v>5.0116799117178891E-4</v>
      </c>
      <c r="I128" s="6">
        <f t="shared" si="6"/>
        <v>0.99575000507446609</v>
      </c>
    </row>
    <row r="129" spans="2:9">
      <c r="B129" s="33"/>
      <c r="C129" s="1" t="s">
        <v>146</v>
      </c>
      <c r="D129" s="1" t="s">
        <v>12</v>
      </c>
      <c r="E129" s="3">
        <v>1</v>
      </c>
      <c r="F129" s="4">
        <v>34.46</v>
      </c>
      <c r="G129" s="4">
        <f t="shared" si="7"/>
        <v>34.46</v>
      </c>
      <c r="H129" s="5">
        <f t="shared" si="5"/>
        <v>1.144786489180687E-4</v>
      </c>
      <c r="I129" s="6">
        <f t="shared" si="6"/>
        <v>0.99586448372338421</v>
      </c>
    </row>
    <row r="130" spans="2:9">
      <c r="B130" s="33"/>
      <c r="C130" s="1" t="s">
        <v>147</v>
      </c>
      <c r="D130" s="1" t="s">
        <v>8</v>
      </c>
      <c r="E130" s="3">
        <v>19</v>
      </c>
      <c r="F130" s="4">
        <v>3.9</v>
      </c>
      <c r="G130" s="4">
        <f t="shared" si="7"/>
        <v>74.099999999999994</v>
      </c>
      <c r="H130" s="5">
        <f t="shared" si="5"/>
        <v>2.4616563798110535E-4</v>
      </c>
      <c r="I130" s="6">
        <f t="shared" si="6"/>
        <v>0.99611064936136529</v>
      </c>
    </row>
    <row r="131" spans="2:9">
      <c r="B131" s="33"/>
      <c r="C131" s="1" t="s">
        <v>148</v>
      </c>
      <c r="D131" s="1" t="s">
        <v>13</v>
      </c>
      <c r="E131" s="3">
        <v>4</v>
      </c>
      <c r="F131" s="4">
        <v>13.5</v>
      </c>
      <c r="G131" s="4">
        <f t="shared" si="7"/>
        <v>54</v>
      </c>
      <c r="H131" s="5">
        <f t="shared" si="5"/>
        <v>1.7939196290121039E-4</v>
      </c>
      <c r="I131" s="6">
        <f t="shared" si="6"/>
        <v>0.99629004132426646</v>
      </c>
    </row>
    <row r="132" spans="2:9">
      <c r="B132" s="33"/>
      <c r="C132" s="1" t="s">
        <v>149</v>
      </c>
      <c r="D132" s="1" t="s">
        <v>12</v>
      </c>
      <c r="E132" s="3">
        <v>7</v>
      </c>
      <c r="F132" s="4">
        <v>15.55</v>
      </c>
      <c r="G132" s="4">
        <f t="shared" si="7"/>
        <v>108.85000000000001</v>
      </c>
      <c r="H132" s="5">
        <f t="shared" si="5"/>
        <v>3.6160768818142136E-4</v>
      </c>
      <c r="I132" s="6">
        <f t="shared" si="6"/>
        <v>0.99665164901244785</v>
      </c>
    </row>
    <row r="133" spans="2:9">
      <c r="B133" s="33"/>
      <c r="C133" s="1" t="s">
        <v>150</v>
      </c>
      <c r="D133" s="1" t="s">
        <v>12</v>
      </c>
      <c r="E133" s="3">
        <v>6</v>
      </c>
      <c r="F133" s="4">
        <v>8.75</v>
      </c>
      <c r="G133" s="4">
        <f t="shared" si="7"/>
        <v>52.5</v>
      </c>
      <c r="H133" s="5">
        <f t="shared" si="5"/>
        <v>1.7440885282062123E-4</v>
      </c>
      <c r="I133" s="6">
        <f t="shared" si="6"/>
        <v>0.99682605786526846</v>
      </c>
    </row>
    <row r="134" spans="2:9">
      <c r="B134" s="33"/>
      <c r="C134" s="1" t="s">
        <v>151</v>
      </c>
      <c r="D134" s="1" t="s">
        <v>12</v>
      </c>
      <c r="E134" s="3">
        <v>3</v>
      </c>
      <c r="F134" s="4">
        <v>55.6</v>
      </c>
      <c r="G134" s="4">
        <f t="shared" si="7"/>
        <v>166.8</v>
      </c>
      <c r="H134" s="5">
        <f t="shared" si="5"/>
        <v>5.5412184096151655E-4</v>
      </c>
      <c r="I134" s="6">
        <f t="shared" si="6"/>
        <v>0.99738017970622994</v>
      </c>
    </row>
    <row r="135" spans="2:9">
      <c r="B135" s="33"/>
      <c r="C135" s="1" t="s">
        <v>152</v>
      </c>
      <c r="D135" s="1" t="s">
        <v>10</v>
      </c>
      <c r="E135" s="3">
        <v>9</v>
      </c>
      <c r="F135" s="4">
        <v>4.62</v>
      </c>
      <c r="G135" s="4">
        <f t="shared" ref="G135:G159" si="8">E135*F135</f>
        <v>41.58</v>
      </c>
      <c r="H135" s="5">
        <f t="shared" si="5"/>
        <v>1.3813181143393201E-4</v>
      </c>
      <c r="I135" s="6">
        <f t="shared" si="6"/>
        <v>0.9975183115176639</v>
      </c>
    </row>
    <row r="136" spans="2:9">
      <c r="B136" s="33"/>
      <c r="C136" s="1" t="s">
        <v>153</v>
      </c>
      <c r="D136" s="1" t="s">
        <v>13</v>
      </c>
      <c r="E136" s="3">
        <v>33</v>
      </c>
      <c r="F136" s="4">
        <v>1.66</v>
      </c>
      <c r="G136" s="4">
        <f t="shared" si="8"/>
        <v>54.779999999999994</v>
      </c>
      <c r="H136" s="5">
        <f t="shared" ref="H136:H159" si="9">G136/SUM($G$7:$G$159)</f>
        <v>1.8198318014311674E-4</v>
      </c>
      <c r="I136" s="6">
        <f t="shared" si="6"/>
        <v>0.99770029469780697</v>
      </c>
    </row>
    <row r="137" spans="2:9">
      <c r="B137" s="33"/>
      <c r="C137" s="1" t="s">
        <v>154</v>
      </c>
      <c r="D137" s="1" t="s">
        <v>8</v>
      </c>
      <c r="E137" s="3">
        <v>5</v>
      </c>
      <c r="F137" s="4">
        <v>5.52</v>
      </c>
      <c r="G137" s="4">
        <f t="shared" si="8"/>
        <v>27.599999999999998</v>
      </c>
      <c r="H137" s="5">
        <f t="shared" si="9"/>
        <v>9.1689225482840863E-5</v>
      </c>
      <c r="I137" s="6">
        <f t="shared" ref="I137:I159" si="10">I136+H137</f>
        <v>0.99779198392328983</v>
      </c>
    </row>
    <row r="138" spans="2:9">
      <c r="B138" s="33"/>
      <c r="C138" s="1" t="s">
        <v>155</v>
      </c>
      <c r="D138" s="1" t="s">
        <v>12</v>
      </c>
      <c r="E138" s="3">
        <v>2</v>
      </c>
      <c r="F138" s="4">
        <v>35.950000000000003</v>
      </c>
      <c r="G138" s="4">
        <f t="shared" si="8"/>
        <v>71.900000000000006</v>
      </c>
      <c r="H138" s="5">
        <f t="shared" si="9"/>
        <v>2.388570765295746E-4</v>
      </c>
      <c r="I138" s="6">
        <f t="shared" si="10"/>
        <v>0.99803084099981942</v>
      </c>
    </row>
    <row r="139" spans="2:9">
      <c r="B139" s="33"/>
      <c r="C139" s="1" t="s">
        <v>156</v>
      </c>
      <c r="D139" s="1" t="s">
        <v>12</v>
      </c>
      <c r="E139" s="3">
        <v>3</v>
      </c>
      <c r="F139" s="4">
        <v>8.66</v>
      </c>
      <c r="G139" s="4">
        <f t="shared" si="8"/>
        <v>25.98</v>
      </c>
      <c r="H139" s="5">
        <f t="shared" si="9"/>
        <v>8.6307466595804554E-5</v>
      </c>
      <c r="I139" s="6">
        <f t="shared" si="10"/>
        <v>0.99811714846641519</v>
      </c>
    </row>
    <row r="140" spans="2:9">
      <c r="B140" s="33"/>
      <c r="C140" s="1" t="s">
        <v>157</v>
      </c>
      <c r="D140" s="1" t="s">
        <v>12</v>
      </c>
      <c r="E140" s="3">
        <v>133</v>
      </c>
      <c r="F140" s="4">
        <v>0.25</v>
      </c>
      <c r="G140" s="4">
        <f t="shared" si="8"/>
        <v>33.25</v>
      </c>
      <c r="H140" s="5">
        <f t="shared" si="9"/>
        <v>1.1045894011972677E-4</v>
      </c>
      <c r="I140" s="6">
        <f t="shared" si="10"/>
        <v>0.99822760740653493</v>
      </c>
    </row>
    <row r="141" spans="2:9">
      <c r="B141" s="33"/>
      <c r="C141" s="1" t="s">
        <v>158</v>
      </c>
      <c r="D141" s="1" t="s">
        <v>9</v>
      </c>
      <c r="E141" s="3">
        <v>5</v>
      </c>
      <c r="F141" s="4">
        <v>5.49</v>
      </c>
      <c r="G141" s="4">
        <f t="shared" si="8"/>
        <v>27.450000000000003</v>
      </c>
      <c r="H141" s="5">
        <f t="shared" si="9"/>
        <v>9.1190914474781963E-5</v>
      </c>
      <c r="I141" s="6">
        <f t="shared" si="10"/>
        <v>0.99831879832100967</v>
      </c>
    </row>
    <row r="142" spans="2:9">
      <c r="B142" s="33"/>
      <c r="C142" s="1" t="s">
        <v>159</v>
      </c>
      <c r="D142" s="1" t="s">
        <v>12</v>
      </c>
      <c r="E142" s="3">
        <v>15</v>
      </c>
      <c r="F142" s="4">
        <v>1.69</v>
      </c>
      <c r="G142" s="4">
        <f t="shared" si="8"/>
        <v>25.349999999999998</v>
      </c>
      <c r="H142" s="5">
        <f t="shared" si="9"/>
        <v>8.4214560361957089E-5</v>
      </c>
      <c r="I142" s="6">
        <f t="shared" si="10"/>
        <v>0.99840301288137168</v>
      </c>
    </row>
    <row r="143" spans="2:9">
      <c r="B143" s="33"/>
      <c r="C143" s="1" t="s">
        <v>99</v>
      </c>
      <c r="D143" s="1" t="s">
        <v>9</v>
      </c>
      <c r="E143" s="3">
        <v>3</v>
      </c>
      <c r="F143" s="4">
        <v>5.12</v>
      </c>
      <c r="G143" s="4">
        <f t="shared" si="8"/>
        <v>15.36</v>
      </c>
      <c r="H143" s="5">
        <f t="shared" si="9"/>
        <v>5.1027047225233175E-5</v>
      </c>
      <c r="I143" s="6">
        <f t="shared" si="10"/>
        <v>0.99845403992859694</v>
      </c>
    </row>
    <row r="144" spans="2:9">
      <c r="B144" s="33"/>
      <c r="C144" s="1" t="s">
        <v>160</v>
      </c>
      <c r="D144" s="1" t="s">
        <v>12</v>
      </c>
      <c r="E144" s="3">
        <v>1</v>
      </c>
      <c r="F144" s="4">
        <v>8.33</v>
      </c>
      <c r="G144" s="4">
        <f t="shared" si="8"/>
        <v>8.33</v>
      </c>
      <c r="H144" s="5">
        <f t="shared" si="9"/>
        <v>2.7672871314205233E-5</v>
      </c>
      <c r="I144" s="6">
        <f t="shared" si="10"/>
        <v>0.99848171279991116</v>
      </c>
    </row>
    <row r="145" spans="2:9">
      <c r="B145" s="33"/>
      <c r="C145" s="1" t="s">
        <v>161</v>
      </c>
      <c r="D145" s="1" t="s">
        <v>8</v>
      </c>
      <c r="E145" s="3">
        <v>3</v>
      </c>
      <c r="F145" s="4">
        <v>59.89</v>
      </c>
      <c r="G145" s="4">
        <f t="shared" si="8"/>
        <v>179.67000000000002</v>
      </c>
      <c r="H145" s="5">
        <f t="shared" si="9"/>
        <v>5.9687692545297173E-4</v>
      </c>
      <c r="I145" s="6">
        <f t="shared" si="10"/>
        <v>0.99907858972536412</v>
      </c>
    </row>
    <row r="146" spans="2:9">
      <c r="B146" s="33"/>
      <c r="C146" s="1" t="s">
        <v>162</v>
      </c>
      <c r="D146" s="1" t="s">
        <v>12</v>
      </c>
      <c r="E146" s="3">
        <v>3</v>
      </c>
      <c r="F146" s="4">
        <v>17.45</v>
      </c>
      <c r="G146" s="4">
        <f t="shared" si="8"/>
        <v>52.349999999999994</v>
      </c>
      <c r="H146" s="5">
        <f t="shared" si="9"/>
        <v>1.7391054181256228E-4</v>
      </c>
      <c r="I146" s="6">
        <f t="shared" si="10"/>
        <v>0.99925250026717671</v>
      </c>
    </row>
    <row r="147" spans="2:9">
      <c r="B147" s="33"/>
      <c r="C147" s="1" t="s">
        <v>163</v>
      </c>
      <c r="D147" s="1" t="s">
        <v>12</v>
      </c>
      <c r="E147" s="3">
        <v>5</v>
      </c>
      <c r="F147" s="4">
        <v>2.2999999999999998</v>
      </c>
      <c r="G147" s="4">
        <f t="shared" si="8"/>
        <v>11.5</v>
      </c>
      <c r="H147" s="5">
        <f t="shared" si="9"/>
        <v>3.8203843951183698E-5</v>
      </c>
      <c r="I147" s="6">
        <f t="shared" si="10"/>
        <v>0.99929070411112786</v>
      </c>
    </row>
    <row r="148" spans="2:9">
      <c r="B148" s="33"/>
      <c r="C148" s="1" t="s">
        <v>164</v>
      </c>
      <c r="D148" s="1" t="s">
        <v>9</v>
      </c>
      <c r="E148" s="3">
        <v>7</v>
      </c>
      <c r="F148" s="4">
        <v>5.33</v>
      </c>
      <c r="G148" s="4">
        <f t="shared" si="8"/>
        <v>37.31</v>
      </c>
      <c r="H148" s="5">
        <f t="shared" si="9"/>
        <v>1.2394655807118816E-4</v>
      </c>
      <c r="I148" s="6">
        <f t="shared" si="10"/>
        <v>0.9994146506691991</v>
      </c>
    </row>
    <row r="149" spans="2:9">
      <c r="B149" s="33"/>
      <c r="C149" s="1" t="s">
        <v>165</v>
      </c>
      <c r="D149" s="1" t="s">
        <v>9</v>
      </c>
      <c r="E149" s="3">
        <v>53</v>
      </c>
      <c r="F149" s="4">
        <v>0.28999999999999998</v>
      </c>
      <c r="G149" s="4">
        <f t="shared" si="8"/>
        <v>15.37</v>
      </c>
      <c r="H149" s="5">
        <f t="shared" si="9"/>
        <v>5.1060267959103767E-5</v>
      </c>
      <c r="I149" s="6">
        <f t="shared" si="10"/>
        <v>0.99946571093715819</v>
      </c>
    </row>
    <row r="150" spans="2:9">
      <c r="B150" s="33"/>
      <c r="C150" s="1" t="s">
        <v>166</v>
      </c>
      <c r="D150" s="1" t="s">
        <v>12</v>
      </c>
      <c r="E150" s="3">
        <v>5</v>
      </c>
      <c r="F150" s="4">
        <v>2.2799999999999998</v>
      </c>
      <c r="G150" s="4">
        <f t="shared" si="8"/>
        <v>11.399999999999999</v>
      </c>
      <c r="H150" s="5">
        <f t="shared" si="9"/>
        <v>3.7871636612477744E-5</v>
      </c>
      <c r="I150" s="6">
        <f t="shared" si="10"/>
        <v>0.9995035825737707</v>
      </c>
    </row>
    <row r="151" spans="2:9">
      <c r="B151" s="33"/>
      <c r="C151" s="1" t="s">
        <v>167</v>
      </c>
      <c r="D151" s="1" t="s">
        <v>12</v>
      </c>
      <c r="E151" s="3">
        <v>5</v>
      </c>
      <c r="F151" s="4">
        <v>2.1800000000000002</v>
      </c>
      <c r="G151" s="4">
        <f t="shared" si="8"/>
        <v>10.9</v>
      </c>
      <c r="H151" s="5">
        <f t="shared" si="9"/>
        <v>3.6210599918948022E-5</v>
      </c>
      <c r="I151" s="6">
        <f t="shared" si="10"/>
        <v>0.99953979317368968</v>
      </c>
    </row>
    <row r="152" spans="2:9">
      <c r="B152" s="33"/>
      <c r="C152" s="1" t="s">
        <v>168</v>
      </c>
      <c r="D152" s="1" t="s">
        <v>12</v>
      </c>
      <c r="E152" s="3">
        <v>3</v>
      </c>
      <c r="F152" s="4">
        <v>13.41</v>
      </c>
      <c r="G152" s="4">
        <f t="shared" si="8"/>
        <v>40.230000000000004</v>
      </c>
      <c r="H152" s="5">
        <f t="shared" si="9"/>
        <v>1.3364701236140175E-4</v>
      </c>
      <c r="I152" s="6">
        <f t="shared" si="10"/>
        <v>0.99967344018605109</v>
      </c>
    </row>
    <row r="153" spans="2:9">
      <c r="B153" s="33"/>
      <c r="C153" s="1" t="s">
        <v>169</v>
      </c>
      <c r="D153" s="1" t="s">
        <v>9</v>
      </c>
      <c r="E153" s="3">
        <v>1</v>
      </c>
      <c r="F153" s="4">
        <v>4.84</v>
      </c>
      <c r="G153" s="4">
        <f t="shared" si="8"/>
        <v>4.84</v>
      </c>
      <c r="H153" s="5">
        <f t="shared" si="9"/>
        <v>1.6078835193367747E-5</v>
      </c>
      <c r="I153" s="6">
        <f t="shared" si="10"/>
        <v>0.99968951902124448</v>
      </c>
    </row>
    <row r="154" spans="2:9">
      <c r="B154" s="33"/>
      <c r="C154" s="1" t="s">
        <v>170</v>
      </c>
      <c r="D154" s="1" t="s">
        <v>9</v>
      </c>
      <c r="E154" s="3">
        <v>35</v>
      </c>
      <c r="F154" s="4">
        <v>0.13</v>
      </c>
      <c r="G154" s="4">
        <f t="shared" si="8"/>
        <v>4.55</v>
      </c>
      <c r="H154" s="5">
        <f t="shared" si="9"/>
        <v>1.5115433911120505E-5</v>
      </c>
      <c r="I154" s="6">
        <f t="shared" si="10"/>
        <v>0.99970463445515556</v>
      </c>
    </row>
    <row r="155" spans="2:9">
      <c r="B155" s="33"/>
      <c r="C155" s="1" t="s">
        <v>171</v>
      </c>
      <c r="D155" s="1" t="s">
        <v>12</v>
      </c>
      <c r="E155" s="3">
        <v>13</v>
      </c>
      <c r="F155" s="4">
        <v>0.14000000000000001</v>
      </c>
      <c r="G155" s="4">
        <f t="shared" si="8"/>
        <v>1.8200000000000003</v>
      </c>
      <c r="H155" s="5">
        <f t="shared" si="9"/>
        <v>6.0461735644482033E-6</v>
      </c>
      <c r="I155" s="6">
        <f t="shared" si="10"/>
        <v>0.99971068062872004</v>
      </c>
    </row>
    <row r="156" spans="2:9">
      <c r="B156" s="33"/>
      <c r="C156" s="1" t="s">
        <v>172</v>
      </c>
      <c r="D156" s="1" t="s">
        <v>13</v>
      </c>
      <c r="E156" s="3">
        <v>15</v>
      </c>
      <c r="F156" s="4">
        <v>0.13</v>
      </c>
      <c r="G156" s="4">
        <f t="shared" si="8"/>
        <v>1.9500000000000002</v>
      </c>
      <c r="H156" s="5">
        <f t="shared" si="9"/>
        <v>6.4780431047659314E-6</v>
      </c>
      <c r="I156" s="6">
        <f t="shared" si="10"/>
        <v>0.99971715867182476</v>
      </c>
    </row>
    <row r="157" spans="2:9">
      <c r="B157" s="33"/>
      <c r="C157" s="1" t="s">
        <v>173</v>
      </c>
      <c r="D157" s="1" t="s">
        <v>9</v>
      </c>
      <c r="E157" s="3">
        <v>2</v>
      </c>
      <c r="F157" s="4">
        <v>2.37</v>
      </c>
      <c r="G157" s="4">
        <f t="shared" si="8"/>
        <v>4.74</v>
      </c>
      <c r="H157" s="5">
        <f t="shared" si="9"/>
        <v>1.57466278546618E-5</v>
      </c>
      <c r="I157" s="6">
        <f t="shared" si="10"/>
        <v>0.9997329052996794</v>
      </c>
    </row>
    <row r="158" spans="2:9">
      <c r="B158" s="33"/>
      <c r="C158" s="1" t="s">
        <v>174</v>
      </c>
      <c r="D158" s="1" t="s">
        <v>9</v>
      </c>
      <c r="E158" s="3">
        <v>3</v>
      </c>
      <c r="F158" s="4">
        <v>26.24</v>
      </c>
      <c r="G158" s="4">
        <f t="shared" si="8"/>
        <v>78.72</v>
      </c>
      <c r="H158" s="5">
        <f t="shared" si="9"/>
        <v>2.6151361702932005E-4</v>
      </c>
      <c r="I158" s="6">
        <f t="shared" si="10"/>
        <v>0.9999944189167087</v>
      </c>
    </row>
    <row r="159" spans="2:9">
      <c r="B159" s="33"/>
      <c r="C159" s="1" t="s">
        <v>175</v>
      </c>
      <c r="D159" s="1" t="s">
        <v>8</v>
      </c>
      <c r="E159" s="3">
        <v>1</v>
      </c>
      <c r="F159" s="4">
        <v>1.68</v>
      </c>
      <c r="G159" s="4">
        <f t="shared" si="8"/>
        <v>1.68</v>
      </c>
      <c r="H159" s="5">
        <f t="shared" si="9"/>
        <v>5.581083290259879E-6</v>
      </c>
      <c r="I159" s="6">
        <f t="shared" si="10"/>
        <v>0.999999999999999</v>
      </c>
    </row>
  </sheetData>
  <mergeCells count="5">
    <mergeCell ref="B7:B14"/>
    <mergeCell ref="B15:B33"/>
    <mergeCell ref="B34:B159"/>
    <mergeCell ref="C1:G1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"/>
  <sheetViews>
    <sheetView workbookViewId="0"/>
  </sheetViews>
  <sheetFormatPr defaultRowHeight="15"/>
  <cols>
    <col min="1" max="16384" width="9.140625" style="2"/>
  </cols>
  <sheetData>
    <row r="1" spans="4:8" s="18" customFormat="1" ht="60" customHeight="1">
      <c r="D1" s="22" t="s">
        <v>33</v>
      </c>
      <c r="E1" s="22"/>
      <c r="F1" s="22"/>
      <c r="G1" s="22"/>
      <c r="H1" s="22"/>
    </row>
  </sheetData>
  <mergeCells count="1">
    <mergeCell ref="D1:H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workbookViewId="0"/>
  </sheetViews>
  <sheetFormatPr defaultRowHeight="15"/>
  <cols>
    <col min="1" max="16384" width="9.140625" style="2"/>
  </cols>
  <sheetData>
    <row r="2" spans="2:13">
      <c r="B2" s="29" t="s">
        <v>176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2:1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2:13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3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2:13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</sheetData>
  <mergeCells count="1">
    <mergeCell ref="B2:M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Página Inicial</vt:lpstr>
      <vt:lpstr>Itens</vt:lpstr>
      <vt:lpstr>Curva ABC</vt:lpstr>
      <vt:lpstr>Manual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Sienge - O Software da Construção Civil</dc:creator>
  <cp:lastModifiedBy>Avell 1513</cp:lastModifiedBy>
  <dcterms:created xsi:type="dcterms:W3CDTF">2017-04-24T22:21:36Z</dcterms:created>
  <dcterms:modified xsi:type="dcterms:W3CDTF">2017-04-25T13:03:03Z</dcterms:modified>
</cp:coreProperties>
</file>